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jana\Desktop\"/>
    </mc:Choice>
  </mc:AlternateContent>
  <bookViews>
    <workbookView xWindow="0" yWindow="0" windowWidth="19530" windowHeight="7380" tabRatio="500" firstSheet="4" activeTab="5"/>
  </bookViews>
  <sheets>
    <sheet name="SAŽETAK" sheetId="1" r:id="rId1"/>
    <sheet name=" Račun prihoda i rashoda-ekonom" sheetId="2" r:id="rId2"/>
    <sheet name=" Račun prihoda i rashoda-izvori" sheetId="3" r:id="rId3"/>
    <sheet name=" Račun rashoda-funkcija" sheetId="4" r:id="rId4"/>
    <sheet name=" Račun financiranja-ekonomska" sheetId="5" r:id="rId5"/>
    <sheet name="POSEBNI DIO" sheetId="7" r:id="rId6"/>
  </sheets>
  <definedNames>
    <definedName name="_xlnm.Print_Area" localSheetId="4">' Račun financiranja-ekonomska'!$A$1:$H$15</definedName>
    <definedName name="_xlnm.Print_Area" localSheetId="1">' Račun prihoda i rashoda-ekonom'!$A$2:$H$32</definedName>
    <definedName name="_xlnm.Print_Area" localSheetId="2">' Račun prihoda i rashoda-izvori'!$A$2:$F$34</definedName>
    <definedName name="_xlnm.Print_Area" localSheetId="3">' Račun rashoda-funkcija'!$A$2:$F$9</definedName>
    <definedName name="_xlnm.Print_Area" localSheetId="5">'POSEBNI DIO'!$A$2:$G$58</definedName>
    <definedName name="_xlnm.Print_Area" localSheetId="0">SAŽETAK!$A$1:$J$29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7" i="3" l="1"/>
  <c r="C21" i="3"/>
  <c r="C22" i="3"/>
  <c r="C31" i="3"/>
  <c r="C16" i="3"/>
  <c r="D34" i="7" l="1"/>
  <c r="D33" i="7" s="1"/>
  <c r="D48" i="7"/>
  <c r="D47" i="7" s="1"/>
  <c r="D46" i="7" s="1"/>
  <c r="D27" i="7"/>
  <c r="D30" i="7"/>
  <c r="D38" i="7"/>
  <c r="D17" i="7"/>
  <c r="D19" i="7"/>
  <c r="D26" i="7" l="1"/>
  <c r="G38" i="7"/>
  <c r="F38" i="7"/>
  <c r="E38" i="7"/>
  <c r="E55" i="7"/>
  <c r="G12" i="7"/>
  <c r="F12" i="7"/>
  <c r="G10" i="7"/>
  <c r="F10" i="7"/>
  <c r="E10" i="7"/>
  <c r="E12" i="7"/>
  <c r="D9" i="7"/>
  <c r="F31" i="3"/>
  <c r="E31" i="3"/>
  <c r="D31" i="3"/>
  <c r="F16" i="3"/>
  <c r="E16" i="3"/>
  <c r="D16" i="3"/>
  <c r="D7" i="3"/>
  <c r="B33" i="3"/>
  <c r="B31" i="3"/>
  <c r="B6" i="3"/>
  <c r="B18" i="3"/>
  <c r="B16" i="3"/>
  <c r="F11" i="2"/>
  <c r="E9" i="7" l="1"/>
  <c r="E8" i="7" s="1"/>
  <c r="F9" i="7"/>
  <c r="F8" i="7" s="1"/>
  <c r="G9" i="7"/>
  <c r="G8" i="7" s="1"/>
  <c r="E29" i="2"/>
  <c r="E11" i="2"/>
  <c r="G57" i="7" l="1"/>
  <c r="F57" i="7"/>
  <c r="E57" i="7"/>
  <c r="D57" i="7"/>
  <c r="C57" i="7"/>
  <c r="G55" i="7"/>
  <c r="F55" i="7"/>
  <c r="E54" i="7"/>
  <c r="E53" i="7" s="1"/>
  <c r="D55" i="7"/>
  <c r="C55" i="7"/>
  <c r="G51" i="7"/>
  <c r="F51" i="7"/>
  <c r="E51" i="7"/>
  <c r="C51" i="7"/>
  <c r="G48" i="7"/>
  <c r="F48" i="7"/>
  <c r="E48" i="7"/>
  <c r="E47" i="7" s="1"/>
  <c r="E46" i="7" s="1"/>
  <c r="C48" i="7"/>
  <c r="C47" i="7" s="1"/>
  <c r="C46" i="7" s="1"/>
  <c r="C43" i="7"/>
  <c r="E37" i="7"/>
  <c r="E36" i="7" s="1"/>
  <c r="D37" i="7"/>
  <c r="D36" i="7" s="1"/>
  <c r="C38" i="7"/>
  <c r="G37" i="7"/>
  <c r="G36" i="7" s="1"/>
  <c r="F37" i="7"/>
  <c r="F36" i="7" s="1"/>
  <c r="G30" i="7"/>
  <c r="G26" i="7" s="1"/>
  <c r="G25" i="7" s="1"/>
  <c r="F30" i="7"/>
  <c r="F26" i="7" s="1"/>
  <c r="F25" i="7" s="1"/>
  <c r="E30" i="7"/>
  <c r="E26" i="7" s="1"/>
  <c r="E25" i="7" s="1"/>
  <c r="C30" i="7"/>
  <c r="C26" i="7" s="1"/>
  <c r="C25" i="7" s="1"/>
  <c r="C19" i="7"/>
  <c r="D16" i="7"/>
  <c r="D8" i="7" s="1"/>
  <c r="D7" i="7" s="1"/>
  <c r="D6" i="7" s="1"/>
  <c r="C17" i="7"/>
  <c r="C12" i="7"/>
  <c r="C10" i="7"/>
  <c r="E7" i="7"/>
  <c r="E6" i="7" s="1"/>
  <c r="F8" i="4"/>
  <c r="E8" i="4"/>
  <c r="D8" i="4"/>
  <c r="D7" i="4" s="1"/>
  <c r="D6" i="4" s="1"/>
  <c r="C8" i="4"/>
  <c r="C7" i="4" s="1"/>
  <c r="C6" i="4" s="1"/>
  <c r="B8" i="4"/>
  <c r="F7" i="4"/>
  <c r="F6" i="4" s="1"/>
  <c r="E7" i="4"/>
  <c r="E6" i="4" s="1"/>
  <c r="B7" i="4"/>
  <c r="B6" i="4" s="1"/>
  <c r="F29" i="3"/>
  <c r="E29" i="3"/>
  <c r="D29" i="3"/>
  <c r="C29" i="3"/>
  <c r="B29" i="3"/>
  <c r="F27" i="3"/>
  <c r="E27" i="3"/>
  <c r="D27" i="3"/>
  <c r="C27" i="3"/>
  <c r="B27" i="3"/>
  <c r="F25" i="3"/>
  <c r="E25" i="3"/>
  <c r="D25" i="3"/>
  <c r="C25" i="3"/>
  <c r="B25" i="3"/>
  <c r="F22" i="3"/>
  <c r="E22" i="3"/>
  <c r="D22" i="3"/>
  <c r="B22" i="3"/>
  <c r="F14" i="3"/>
  <c r="E14" i="3"/>
  <c r="D14" i="3"/>
  <c r="C14" i="3"/>
  <c r="B14" i="3"/>
  <c r="F12" i="3"/>
  <c r="E12" i="3"/>
  <c r="D12" i="3"/>
  <c r="C12" i="3"/>
  <c r="B12" i="3"/>
  <c r="F10" i="3"/>
  <c r="E10" i="3"/>
  <c r="D10" i="3"/>
  <c r="C10" i="3"/>
  <c r="B10" i="3"/>
  <c r="F7" i="3"/>
  <c r="E7" i="3"/>
  <c r="B7" i="3"/>
  <c r="H29" i="2"/>
  <c r="G29" i="2"/>
  <c r="F29" i="2"/>
  <c r="D29" i="2"/>
  <c r="H24" i="2"/>
  <c r="G24" i="2"/>
  <c r="F24" i="2"/>
  <c r="E24" i="2"/>
  <c r="D24" i="2"/>
  <c r="H11" i="2"/>
  <c r="H10" i="2" s="1"/>
  <c r="G11" i="2"/>
  <c r="G10" i="2" s="1"/>
  <c r="F10" i="2"/>
  <c r="D11" i="2"/>
  <c r="D10" i="2" s="1"/>
  <c r="E10" i="2"/>
  <c r="J14" i="1"/>
  <c r="I14" i="1"/>
  <c r="H14" i="1"/>
  <c r="G14" i="1"/>
  <c r="F14" i="1"/>
  <c r="J11" i="1"/>
  <c r="I11" i="1"/>
  <c r="H11" i="1"/>
  <c r="G11" i="1"/>
  <c r="F11" i="1"/>
  <c r="C9" i="7" l="1"/>
  <c r="C54" i="7"/>
  <c r="C53" i="7" s="1"/>
  <c r="C16" i="7"/>
  <c r="C37" i="7"/>
  <c r="C36" i="7" s="1"/>
  <c r="C24" i="7" s="1"/>
  <c r="F54" i="7"/>
  <c r="F53" i="7" s="1"/>
  <c r="D54" i="7"/>
  <c r="D53" i="7" s="1"/>
  <c r="G47" i="7"/>
  <c r="G46" i="7" s="1"/>
  <c r="G54" i="7"/>
  <c r="G53" i="7" s="1"/>
  <c r="F47" i="7"/>
  <c r="F46" i="7" s="1"/>
  <c r="F24" i="7" s="1"/>
  <c r="F23" i="7" s="1"/>
  <c r="E24" i="7"/>
  <c r="E23" i="7" s="1"/>
  <c r="E5" i="7" s="1"/>
  <c r="F21" i="3"/>
  <c r="E21" i="3"/>
  <c r="D21" i="3"/>
  <c r="B21" i="3"/>
  <c r="E6" i="3"/>
  <c r="F6" i="3"/>
  <c r="D6" i="3"/>
  <c r="C6" i="3"/>
  <c r="H23" i="2"/>
  <c r="G23" i="2"/>
  <c r="F23" i="2"/>
  <c r="D23" i="2"/>
  <c r="E23" i="2"/>
  <c r="F15" i="1"/>
  <c r="J15" i="1"/>
  <c r="I15" i="1"/>
  <c r="H15" i="1"/>
  <c r="F7" i="7"/>
  <c r="F6" i="7" s="1"/>
  <c r="G7" i="7"/>
  <c r="G6" i="7" s="1"/>
  <c r="C8" i="7" l="1"/>
  <c r="C7" i="7" s="1"/>
  <c r="C6" i="7" s="1"/>
  <c r="C23" i="7"/>
  <c r="G24" i="7"/>
  <c r="G23" i="7" s="1"/>
  <c r="G5" i="7" s="1"/>
  <c r="F5" i="7"/>
  <c r="C5" i="7" l="1"/>
  <c r="D25" i="7"/>
  <c r="D24" i="7" l="1"/>
  <c r="D23" i="7" s="1"/>
  <c r="D5" i="7" s="1"/>
</calcChain>
</file>

<file path=xl/sharedStrings.xml><?xml version="1.0" encoding="utf-8"?>
<sst xmlns="http://schemas.openxmlformats.org/spreadsheetml/2006/main" count="193" uniqueCount="97">
  <si>
    <t>I. OPĆI DIO</t>
  </si>
  <si>
    <t>A. SAŽETAK RAČUNA PRIHODA I RASHODA</t>
  </si>
  <si>
    <t>BROJČANA OZNAKA I NAZIV</t>
  </si>
  <si>
    <t>IZVRŠENJE
2022.</t>
  </si>
  <si>
    <t>TEKUĆI PLAN
2023.</t>
  </si>
  <si>
    <t>PLAN 
ZA 2024.</t>
  </si>
  <si>
    <t>PROJEKCIJA 
ZA 2025.</t>
  </si>
  <si>
    <t>PROJEKCIJA 
ZA 2026.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</si>
  <si>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</si>
  <si>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</si>
  <si>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</si>
  <si>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</si>
  <si>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</si>
  <si>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</si>
  <si>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</si>
  <si>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</si>
  <si>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</si>
  <si>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</si>
  <si>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</si>
  <si>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</si>
  <si>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>NETO FINANCIRANJE</t>
  </si>
  <si>
    <t>VIŠAK / MANJAK + NETO FINANCIRANJE</t>
  </si>
  <si>
    <t>Napomena:  Iznosi u stupcu "Izvršenje 2022." preračunavaju se iz kuna u eure prema fiksnom tečaju konverzije (1 EUR=7,53450 kuna) i po pravilima za preračunavanje i zaokruživanje.</t>
  </si>
  <si>
    <t xml:space="preserve">A. RAČUN PRIHODA I RASHODA </t>
  </si>
  <si>
    <t>A1. PRIHODI I RASHODI PREMA EKONOMSKOJ KLASIFIKACIJI</t>
  </si>
  <si>
    <t>UKUPNO PRIHODI</t>
  </si>
  <si>
    <t>Prihodi poslovanja</t>
  </si>
  <si>
    <t>Pomoći iz inozemstva i od subjekata unutar općeg proračuna</t>
  </si>
  <si>
    <t>Prihodi od imovine</t>
  </si>
  <si>
    <t>Prihodi od upravnih i
administrativnih pristojbi,pristojbi po
posebnim propisima i naknada</t>
  </si>
  <si>
    <t>Prihodi od prodaje proizvoda i robe te pruženih usluga i prihodi od donacija</t>
  </si>
  <si>
    <t>Prihodi iz nadležnog proračuna i od HZZO-a temeljem ugovornih obveza</t>
  </si>
  <si>
    <t>Kazne, upravne mjere i ostali prihodi</t>
  </si>
  <si>
    <t>UKUPNO RASHODI</t>
  </si>
  <si>
    <t>Rashodi poslovanja</t>
  </si>
  <si>
    <t>Rashodi za zaposlene</t>
  </si>
  <si>
    <t>Materijalni rashodi</t>
  </si>
  <si>
    <t>Financijski rashodi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</si>
  <si>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</si>
  <si>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</si>
  <si>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</si>
  <si>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</si>
  <si>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</si>
  <si>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A2. PRIHODI I RASHODI PREMA IZVORIMA FINANCIRANJA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</si>
  <si>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</si>
  <si>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</si>
  <si>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</si>
  <si>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</si>
  <si>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</si>
  <si>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</si>
  <si>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</si>
  <si>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 i darovnice</t>
  </si>
  <si>
    <t xml:space="preserve">6 Donacije </t>
  </si>
  <si>
    <t>61 Donacije</t>
  </si>
  <si>
    <t>A3. RASHODI PREMA FUNKCIJSKOJ KLASIFIKACIJI</t>
  </si>
  <si>
    <t>07 Zdravstvo</t>
  </si>
  <si>
    <t>073 Bolničke službe</t>
  </si>
  <si>
    <t>0731 Usluge općih bolnica</t>
  </si>
  <si>
    <t>B. RAČUN FINANCIRANJA</t>
  </si>
  <si>
    <t>B1. RAČUN FINANCIRANJA PREMA EKONOMSKOJ KLASIFIKACIJI</t>
  </si>
  <si>
    <t>Primici od financijske imovine i zaduživanja</t>
  </si>
  <si>
    <t>Primici od zaduživanja</t>
  </si>
  <si>
    <t>…</t>
  </si>
  <si>
    <t>Izdaci za financijsku imovinu i otplate zajmova</t>
  </si>
  <si>
    <t>Izdaci za otplatu glavnice primljenih kredita i zajmova</t>
  </si>
  <si>
    <t>INVESTICIJE U ZDRAVSTVENU INFRASTRUKTURU</t>
  </si>
  <si>
    <t>K945002</t>
  </si>
  <si>
    <t>Opći prihodi i primitci</t>
  </si>
  <si>
    <t>Sredstva za decentralizirane funkcije</t>
  </si>
  <si>
    <t>SIGURNOST GRAĐANA I PRAVA NA ZDRAVSTVENE USLUGE</t>
  </si>
  <si>
    <t>A945001</t>
  </si>
  <si>
    <t>ADMINISTRACIJA I UPRAVLJANJE (IZ EVIDENCIJSKIH PRIHODA)</t>
  </si>
  <si>
    <t>Vlastiti prihodi</t>
  </si>
  <si>
    <t>Prihodi za posebne namjene</t>
  </si>
  <si>
    <t>Ostali prihodi posebne namjene</t>
  </si>
  <si>
    <t>Pomoći</t>
  </si>
  <si>
    <t>Ostale pomoći i darovnice</t>
  </si>
  <si>
    <t>Donacije</t>
  </si>
  <si>
    <t>FINANCIJSKI PLAN OPĆE ŽUPANIJSKE BOLNICE NAŠICE
ZA 2024. I PROJEKCIJE ZA 2025. I 2026. GODINU</t>
  </si>
  <si>
    <t>Prihodi od prodaje stanova</t>
  </si>
  <si>
    <t>7 Prihodi od prodaje nefinancijske imovine</t>
  </si>
  <si>
    <t>71 Prihod od prodaje stanova</t>
  </si>
  <si>
    <t>72 Prihod od prodaje stanova</t>
  </si>
  <si>
    <t xml:space="preserve">OPĆA ŽUPANIJSKA BOLNICA NAŠICE
</t>
  </si>
  <si>
    <t>OŽB NAŠICE-IZRAVNA KAPITALNA ULAGANJA</t>
  </si>
  <si>
    <t>Rashodi za nabavu proiz.dug.imovine</t>
  </si>
  <si>
    <t>Rashodi za nabavu neproi.dug.imovine</t>
  </si>
  <si>
    <t>Rashodi za nabavu proizvedene dug.imovine</t>
  </si>
  <si>
    <t>Prihodi za posebne namjene-koncesije u zdravstvu i namj.prihodi u zdravstvu</t>
  </si>
  <si>
    <t xml:space="preserve"> </t>
  </si>
  <si>
    <t>42 Sredstva učešća za pomoći</t>
  </si>
  <si>
    <t xml:space="preserve"> IZVJEŠTAJ  PO PROGRAMSKOJ KLASIFIKACIJI</t>
  </si>
  <si>
    <t xml:space="preserve">                                    II POSEBNI DIO</t>
  </si>
  <si>
    <t>Predsjednica UV:</t>
  </si>
  <si>
    <t>Sarafina Zelić Kos,dipl.iur.</t>
  </si>
  <si>
    <t>Ravnatelj:</t>
  </si>
  <si>
    <t>Dino Vida,univ.spec.oec.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</si>
</sst>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</font>
    <font>
      <sz val="8"/>
      <name val="Arial"/>
      <family val="2"/>
      <charset val="1"/>
    </font>
    <font>
      <sz val="11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Calibri"/>
      <family val="2"/>
      <charset val="238"/>
    </font>
    <font>
      <sz val="14"/>
      <color rgb="FF000000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Arial"/>
      <family val="2"/>
      <charset val="1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000000"/>
      <name val="Arial"/>
      <family val="2"/>
      <charset val="1"/>
    </font>
    <font>
      <b/>
      <sz val="10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CC"/>
      </patternFill>
    </fill>
    <fill>
      <patternFill patternType="solid">
        <fgColor theme="0"/>
        <bgColor rgb="FFFFFFCC"/>
      </patternFill>
    </fill>
    <fill>
      <patternFill patternType="solid">
        <fgColor theme="4" tint="0.79989013336588644"/>
        <bgColor rgb="FFCCFFFF"/>
      </patternFill>
    </fill>
  </fills>
  <borders count="7">
    <border>
      <left/>
      <right/>
      <top/>
      <bottom/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1" applyProtection="0">
      <alignment horizontal="left" vertical="center" indent="1"/>
    </xf>
    <xf numFmtId="0" fontId="2" fillId="0" borderId="0"/>
  </cellStyleXfs>
  <cellXfs count="109">
    <xf numFmtId="0" fontId="0" fillId="0" borderId="0" xfId="0"/>
    <xf numFmtId="0" fontId="0" fillId="0" borderId="0" xfId="0" applyAlignment="1" applyProtection="1"/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7" fillId="0" borderId="0" xfId="0" applyFont="1" applyAlignment="1" applyProtection="1">
      <alignment wrapText="1"/>
    </xf>
    <xf numFmtId="0" fontId="4" fillId="0" borderId="0" xfId="0" applyFont="1" applyBorder="1" applyAlignment="1" applyProtection="1">
      <alignment horizontal="left" wrapText="1"/>
    </xf>
    <xf numFmtId="0" fontId="8" fillId="0" borderId="0" xfId="0" applyFont="1" applyBorder="1" applyAlignment="1" applyProtection="1">
      <alignment wrapText="1"/>
    </xf>
    <xf numFmtId="0" fontId="4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right" vertical="center"/>
    </xf>
    <xf numFmtId="0" fontId="11" fillId="0" borderId="4" xfId="0" applyFont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/>
    <xf numFmtId="3" fontId="14" fillId="0" borderId="4" xfId="0" applyNumberFormat="1" applyFont="1" applyBorder="1" applyAlignment="1" applyProtection="1">
      <alignment vertical="center"/>
    </xf>
    <xf numFmtId="3" fontId="6" fillId="0" borderId="4" xfId="0" applyNumberFormat="1" applyFont="1" applyBorder="1" applyAlignment="1" applyProtection="1">
      <alignment horizontal="right"/>
    </xf>
    <xf numFmtId="3" fontId="11" fillId="0" borderId="4" xfId="0" applyNumberFormat="1" applyFont="1" applyBorder="1" applyAlignment="1" applyProtection="1">
      <alignment horizontal="right"/>
    </xf>
    <xf numFmtId="3" fontId="13" fillId="4" borderId="4" xfId="0" applyNumberFormat="1" applyFont="1" applyFill="1" applyBorder="1" applyAlignment="1" applyProtection="1">
      <alignment vertical="center"/>
    </xf>
    <xf numFmtId="3" fontId="11" fillId="4" borderId="4" xfId="0" applyNumberFormat="1" applyFont="1" applyFill="1" applyBorder="1" applyAlignment="1" applyProtection="1">
      <alignment horizontal="right"/>
    </xf>
    <xf numFmtId="3" fontId="14" fillId="0" borderId="4" xfId="0" applyNumberFormat="1" applyFont="1" applyBorder="1" applyAlignment="1" applyProtection="1">
      <alignment vertical="center" wrapText="1"/>
    </xf>
    <xf numFmtId="3" fontId="6" fillId="0" borderId="4" xfId="0" applyNumberFormat="1" applyFont="1" applyBorder="1" applyAlignment="1" applyProtection="1">
      <alignment horizontal="right" wrapText="1"/>
    </xf>
    <xf numFmtId="0" fontId="13" fillId="4" borderId="3" xfId="0" applyFont="1" applyFill="1" applyBorder="1" applyAlignment="1" applyProtection="1">
      <alignment horizontal="left" vertical="center"/>
    </xf>
    <xf numFmtId="0" fontId="13" fillId="4" borderId="5" xfId="0" applyFont="1" applyFill="1" applyBorder="1" applyAlignment="1" applyProtection="1">
      <alignment vertical="center"/>
    </xf>
    <xf numFmtId="3" fontId="13" fillId="4" borderId="4" xfId="0" applyNumberFormat="1" applyFont="1" applyFill="1" applyBorder="1" applyAlignment="1" applyProtection="1">
      <alignment vertical="center" wrapText="1"/>
    </xf>
    <xf numFmtId="3" fontId="11" fillId="4" borderId="4" xfId="0" applyNumberFormat="1" applyFont="1" applyFill="1" applyBorder="1" applyAlignment="1" applyProtection="1">
      <alignment horizontal="right" wrapText="1"/>
    </xf>
    <xf numFmtId="0" fontId="8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/>
    <xf numFmtId="0" fontId="13" fillId="0" borderId="4" xfId="0" applyFont="1" applyBorder="1" applyAlignment="1" applyProtection="1">
      <alignment horizontal="left" vertical="center" wrapText="1"/>
    </xf>
    <xf numFmtId="0" fontId="14" fillId="0" borderId="4" xfId="0" applyFont="1" applyBorder="1" applyAlignment="1" applyProtection="1">
      <alignment vertical="center" wrapText="1"/>
    </xf>
    <xf numFmtId="0" fontId="14" fillId="4" borderId="4" xfId="0" applyFont="1" applyFill="1" applyBorder="1" applyAlignment="1" applyProtection="1">
      <alignment vertical="center"/>
    </xf>
    <xf numFmtId="0" fontId="11" fillId="0" borderId="4" xfId="0" applyFont="1" applyBorder="1" applyAlignment="1" applyProtection="1">
      <alignment horizontal="left" wrapText="1"/>
    </xf>
    <xf numFmtId="0" fontId="14" fillId="4" borderId="4" xfId="0" applyFont="1" applyFill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left" wrapText="1"/>
    </xf>
    <xf numFmtId="0" fontId="16" fillId="0" borderId="0" xfId="0" applyFont="1" applyBorder="1" applyAlignment="1" applyProtection="1">
      <alignment wrapText="1"/>
    </xf>
    <xf numFmtId="3" fontId="3" fillId="0" borderId="0" xfId="0" applyNumberFormat="1" applyFont="1" applyBorder="1" applyAlignment="1" applyProtection="1">
      <alignment horizontal="right"/>
    </xf>
    <xf numFmtId="0" fontId="13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/>
    <xf numFmtId="0" fontId="13" fillId="3" borderId="4" xfId="0" applyFont="1" applyFill="1" applyBorder="1" applyAlignment="1" applyProtection="1">
      <alignment horizontal="left" vertical="center" wrapText="1"/>
    </xf>
    <xf numFmtId="3" fontId="13" fillId="3" borderId="4" xfId="0" applyNumberFormat="1" applyFont="1" applyFill="1" applyBorder="1" applyAlignment="1" applyProtection="1">
      <alignment horizontal="right" vertical="center" wrapText="1"/>
    </xf>
    <xf numFmtId="3" fontId="11" fillId="3" borderId="4" xfId="0" applyNumberFormat="1" applyFont="1" applyFill="1" applyBorder="1" applyAlignment="1" applyProtection="1">
      <alignment horizontal="right"/>
    </xf>
    <xf numFmtId="0" fontId="14" fillId="3" borderId="4" xfId="0" applyFont="1" applyFill="1" applyBorder="1" applyAlignment="1" applyProtection="1">
      <alignment horizontal="left" vertical="center" wrapText="1"/>
    </xf>
    <xf numFmtId="3" fontId="14" fillId="3" borderId="4" xfId="0" applyNumberFormat="1" applyFont="1" applyFill="1" applyBorder="1" applyAlignment="1" applyProtection="1">
      <alignment horizontal="right" wrapText="1"/>
    </xf>
    <xf numFmtId="3" fontId="6" fillId="3" borderId="4" xfId="0" applyNumberFormat="1" applyFont="1" applyFill="1" applyBorder="1" applyAlignment="1" applyProtection="1">
      <alignment horizontal="right"/>
    </xf>
    <xf numFmtId="0" fontId="14" fillId="3" borderId="4" xfId="0" applyFont="1" applyFill="1" applyBorder="1" applyAlignment="1" applyProtection="1">
      <alignment horizontal="left" vertical="center"/>
    </xf>
    <xf numFmtId="0" fontId="13" fillId="3" borderId="4" xfId="0" applyFont="1" applyFill="1" applyBorder="1" applyAlignment="1" applyProtection="1">
      <alignment horizontal="left" vertical="center"/>
    </xf>
    <xf numFmtId="0" fontId="18" fillId="0" borderId="4" xfId="0" applyFont="1" applyBorder="1" applyAlignment="1" applyProtection="1"/>
    <xf numFmtId="3" fontId="14" fillId="3" borderId="4" xfId="0" applyNumberFormat="1" applyFont="1" applyFill="1" applyBorder="1" applyAlignment="1" applyProtection="1">
      <alignment horizontal="right" vertical="center" wrapText="1"/>
    </xf>
    <xf numFmtId="3" fontId="14" fillId="3" borderId="4" xfId="0" applyNumberFormat="1" applyFont="1" applyFill="1" applyBorder="1" applyAlignment="1" applyProtection="1">
      <alignment horizontal="right" vertical="center"/>
    </xf>
    <xf numFmtId="3" fontId="19" fillId="3" borderId="4" xfId="0" applyNumberFormat="1" applyFont="1" applyFill="1" applyBorder="1" applyAlignment="1" applyProtection="1">
      <alignment horizontal="right" vertical="center"/>
    </xf>
    <xf numFmtId="0" fontId="13" fillId="3" borderId="4" xfId="0" applyFont="1" applyFill="1" applyBorder="1" applyAlignment="1" applyProtection="1">
      <alignment vertical="center" wrapText="1"/>
    </xf>
    <xf numFmtId="0" fontId="14" fillId="3" borderId="4" xfId="0" applyFont="1" applyFill="1" applyBorder="1" applyAlignment="1" applyProtection="1">
      <alignment vertical="center" wrapText="1"/>
    </xf>
    <xf numFmtId="3" fontId="6" fillId="3" borderId="4" xfId="0" applyNumberFormat="1" applyFont="1" applyFill="1" applyBorder="1" applyAlignment="1" applyProtection="1">
      <alignment horizontal="right" wrapText="1"/>
    </xf>
    <xf numFmtId="0" fontId="0" fillId="0" borderId="4" xfId="0" applyBorder="1" applyAlignment="1" applyProtection="1"/>
    <xf numFmtId="0" fontId="0" fillId="0" borderId="4" xfId="0" applyBorder="1" applyAlignment="1" applyProtection="1">
      <alignment horizontal="left"/>
    </xf>
    <xf numFmtId="3" fontId="0" fillId="0" borderId="4" xfId="0" applyNumberFormat="1" applyBorder="1" applyAlignment="1" applyProtection="1"/>
    <xf numFmtId="0" fontId="11" fillId="4" borderId="6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</xf>
    <xf numFmtId="0" fontId="19" fillId="3" borderId="4" xfId="0" applyFont="1" applyFill="1" applyBorder="1" applyAlignment="1" applyProtection="1">
      <alignment horizontal="left" vertical="center" wrapText="1" indent="1"/>
    </xf>
    <xf numFmtId="0" fontId="19" fillId="3" borderId="4" xfId="0" applyFont="1" applyFill="1" applyBorder="1" applyAlignment="1" applyProtection="1">
      <alignment horizontal="left" vertical="center" indent="1"/>
    </xf>
    <xf numFmtId="0" fontId="0" fillId="0" borderId="0" xfId="0" applyFont="1" applyAlignment="1" applyProtection="1"/>
    <xf numFmtId="0" fontId="19" fillId="3" borderId="4" xfId="0" applyFont="1" applyFill="1" applyBorder="1" applyAlignment="1" applyProtection="1">
      <alignment horizontal="left" vertical="center" wrapText="1"/>
    </xf>
    <xf numFmtId="0" fontId="20" fillId="3" borderId="4" xfId="0" applyFont="1" applyFill="1" applyBorder="1" applyAlignment="1" applyProtection="1">
      <alignment horizontal="left" vertical="center" wrapText="1"/>
    </xf>
    <xf numFmtId="3" fontId="0" fillId="0" borderId="0" xfId="0" applyNumberFormat="1" applyAlignment="1" applyProtection="1">
      <alignment horizontal="right"/>
    </xf>
    <xf numFmtId="3" fontId="18" fillId="0" borderId="4" xfId="0" applyNumberFormat="1" applyFont="1" applyBorder="1" applyAlignment="1" applyProtection="1"/>
    <xf numFmtId="0" fontId="0" fillId="0" borderId="4" xfId="0" applyFont="1" applyBorder="1" applyAlignment="1" applyProtection="1"/>
    <xf numFmtId="0" fontId="21" fillId="3" borderId="4" xfId="0" applyFont="1" applyFill="1" applyBorder="1" applyAlignment="1" applyProtection="1">
      <alignment horizontal="left" vertical="center" wrapText="1"/>
    </xf>
    <xf numFmtId="0" fontId="21" fillId="3" borderId="6" xfId="0" applyFont="1" applyFill="1" applyBorder="1" applyAlignment="1" applyProtection="1">
      <alignment horizontal="left" vertical="center" wrapText="1"/>
    </xf>
    <xf numFmtId="0" fontId="11" fillId="3" borderId="6" xfId="0" applyFont="1" applyFill="1" applyBorder="1" applyAlignment="1" applyProtection="1">
      <alignment horizontal="left" vertical="center" wrapText="1"/>
    </xf>
    <xf numFmtId="0" fontId="22" fillId="0" borderId="4" xfId="0" applyFont="1" applyBorder="1" applyAlignment="1" applyProtection="1">
      <alignment horizontal="left"/>
    </xf>
    <xf numFmtId="0" fontId="6" fillId="3" borderId="6" xfId="0" applyFont="1" applyFill="1" applyBorder="1" applyAlignment="1" applyProtection="1">
      <alignment horizontal="left" vertical="center" wrapText="1"/>
    </xf>
    <xf numFmtId="0" fontId="18" fillId="0" borderId="4" xfId="0" applyFont="1" applyBorder="1" applyAlignment="1" applyProtection="1">
      <alignment horizontal="left"/>
    </xf>
    <xf numFmtId="0" fontId="24" fillId="0" borderId="4" xfId="2" applyFont="1" applyBorder="1" applyAlignment="1" applyProtection="1">
      <alignment wrapText="1"/>
    </xf>
    <xf numFmtId="2" fontId="24" fillId="0" borderId="1" xfId="1" applyNumberFormat="1" applyFont="1" applyFill="1" applyBorder="1" applyAlignment="1" applyProtection="1">
      <alignment vertical="top" wrapText="1"/>
    </xf>
    <xf numFmtId="0" fontId="23" fillId="3" borderId="4" xfId="0" applyFont="1" applyFill="1" applyBorder="1" applyAlignment="1" applyProtection="1">
      <alignment horizontal="left" vertical="center" wrapText="1"/>
    </xf>
    <xf numFmtId="0" fontId="11" fillId="3" borderId="4" xfId="0" applyFont="1" applyFill="1" applyBorder="1" applyAlignment="1" applyProtection="1">
      <alignment horizontal="left" vertical="center" wrapText="1"/>
    </xf>
    <xf numFmtId="0" fontId="26" fillId="0" borderId="4" xfId="0" applyFont="1" applyBorder="1" applyAlignment="1" applyProtection="1">
      <alignment horizontal="left"/>
    </xf>
    <xf numFmtId="0" fontId="6" fillId="3" borderId="4" xfId="0" applyFont="1" applyFill="1" applyBorder="1" applyAlignment="1" applyProtection="1">
      <alignment horizontal="left" vertical="center" wrapText="1"/>
    </xf>
    <xf numFmtId="3" fontId="21" fillId="3" borderId="6" xfId="0" applyNumberFormat="1" applyFont="1" applyFill="1" applyBorder="1" applyAlignment="1" applyProtection="1">
      <alignment horizontal="right" wrapText="1"/>
    </xf>
    <xf numFmtId="3" fontId="21" fillId="3" borderId="4" xfId="0" applyNumberFormat="1" applyFont="1" applyFill="1" applyBorder="1" applyAlignment="1" applyProtection="1">
      <alignment horizontal="right"/>
    </xf>
    <xf numFmtId="3" fontId="23" fillId="3" borderId="6" xfId="0" applyNumberFormat="1" applyFont="1" applyFill="1" applyBorder="1" applyAlignment="1" applyProtection="1">
      <alignment horizontal="right" wrapText="1"/>
    </xf>
    <xf numFmtId="3" fontId="23" fillId="3" borderId="4" xfId="0" applyNumberFormat="1" applyFont="1" applyFill="1" applyBorder="1" applyAlignment="1" applyProtection="1">
      <alignment horizontal="right"/>
    </xf>
    <xf numFmtId="3" fontId="6" fillId="3" borderId="6" xfId="0" applyNumberFormat="1" applyFont="1" applyFill="1" applyBorder="1" applyAlignment="1" applyProtection="1">
      <alignment horizontal="right" wrapText="1"/>
    </xf>
    <xf numFmtId="3" fontId="11" fillId="3" borderId="6" xfId="0" applyNumberFormat="1" applyFont="1" applyFill="1" applyBorder="1" applyAlignment="1" applyProtection="1">
      <alignment horizontal="right" wrapText="1"/>
    </xf>
    <xf numFmtId="3" fontId="21" fillId="0" borderId="6" xfId="0" applyNumberFormat="1" applyFont="1" applyBorder="1" applyAlignment="1" applyProtection="1">
      <alignment horizontal="right" wrapText="1"/>
    </xf>
    <xf numFmtId="3" fontId="23" fillId="3" borderId="4" xfId="0" applyNumberFormat="1" applyFont="1" applyFill="1" applyBorder="1" applyAlignment="1" applyProtection="1">
      <alignment horizontal="right" wrapText="1"/>
    </xf>
    <xf numFmtId="3" fontId="18" fillId="0" borderId="4" xfId="0" applyNumberFormat="1" applyFont="1" applyBorder="1" applyAlignment="1" applyProtection="1">
      <alignment horizontal="right" wrapText="1"/>
    </xf>
    <xf numFmtId="3" fontId="18" fillId="0" borderId="4" xfId="0" applyNumberFormat="1" applyFont="1" applyBorder="1" applyAlignment="1" applyProtection="1">
      <alignment horizontal="right"/>
    </xf>
    <xf numFmtId="3" fontId="22" fillId="0" borderId="4" xfId="0" applyNumberFormat="1" applyFont="1" applyBorder="1" applyAlignment="1" applyProtection="1">
      <alignment horizontal="right" wrapText="1"/>
    </xf>
    <xf numFmtId="3" fontId="22" fillId="0" borderId="4" xfId="0" applyNumberFormat="1" applyFont="1" applyBorder="1" applyAlignment="1" applyProtection="1">
      <alignment horizontal="right"/>
    </xf>
    <xf numFmtId="0" fontId="25" fillId="0" borderId="4" xfId="0" applyFont="1" applyBorder="1" applyAlignment="1" applyProtection="1"/>
    <xf numFmtId="3" fontId="21" fillId="3" borderId="4" xfId="0" applyNumberFormat="1" applyFont="1" applyFill="1" applyBorder="1" applyAlignment="1" applyProtection="1">
      <alignment horizontal="right" wrapText="1"/>
    </xf>
    <xf numFmtId="0" fontId="2" fillId="0" borderId="4" xfId="0" applyFont="1" applyBorder="1" applyAlignment="1" applyProtection="1"/>
    <xf numFmtId="3" fontId="27" fillId="4" borderId="4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13" fillId="4" borderId="3" xfId="0" applyFont="1" applyFill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</cellXfs>
  <cellStyles count="3">
    <cellStyle name="Normalno" xfId="0" builtinId="0"/>
    <cellStyle name="SAPBEXHLevel3" xfId="1"/>
    <cellStyle name="Zarez 2 5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opLeftCell="A7" zoomScale="95" zoomScaleNormal="95" workbookViewId="0">
      <selection activeCell="K17" sqref="K17"/>
    </sheetView>
  </sheetViews>
  <sheetFormatPr defaultColWidth="8.5703125" defaultRowHeight="15" x14ac:dyDescent="0.25"/>
  <cols>
    <col min="5" max="5" width="25.28515625" style="1" customWidth="1"/>
    <col min="6" max="10" width="19.42578125" style="1" customWidth="1"/>
    <col min="11" max="12" width="25.28515625" style="1" customWidth="1"/>
  </cols>
  <sheetData>
    <row r="1" spans="1:12" ht="42" customHeight="1" x14ac:dyDescent="0.25">
      <c r="A1" s="99" t="s">
        <v>78</v>
      </c>
      <c r="B1" s="99"/>
      <c r="C1" s="99"/>
      <c r="D1" s="99"/>
      <c r="E1" s="99"/>
      <c r="F1" s="99"/>
      <c r="G1" s="99"/>
      <c r="H1" s="99"/>
      <c r="I1" s="99"/>
      <c r="J1" s="99"/>
      <c r="K1" s="2"/>
      <c r="L1" s="2"/>
    </row>
    <row r="2" spans="1:12" ht="18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99" t="s">
        <v>0</v>
      </c>
      <c r="B3" s="99"/>
      <c r="C3" s="99"/>
      <c r="D3" s="99"/>
      <c r="E3" s="99"/>
      <c r="F3" s="99"/>
      <c r="G3" s="99"/>
      <c r="H3" s="99"/>
      <c r="I3" s="99"/>
      <c r="J3" s="99"/>
      <c r="K3" s="4"/>
      <c r="L3" s="4"/>
    </row>
    <row r="4" spans="1:12" ht="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5"/>
      <c r="L4" s="5"/>
    </row>
    <row r="5" spans="1:12" ht="18" customHeight="1" x14ac:dyDescent="0.25">
      <c r="A5" s="99" t="s">
        <v>1</v>
      </c>
      <c r="B5" s="99"/>
      <c r="C5" s="99"/>
      <c r="D5" s="99"/>
      <c r="E5" s="99"/>
      <c r="F5" s="99"/>
      <c r="G5" s="99"/>
      <c r="H5" s="99"/>
      <c r="I5" s="99"/>
      <c r="J5" s="99"/>
      <c r="K5" s="6"/>
      <c r="L5" s="6"/>
    </row>
    <row r="6" spans="1:12" ht="18" x14ac:dyDescent="0.25">
      <c r="A6" s="7"/>
      <c r="B6" s="8"/>
      <c r="C6" s="8"/>
      <c r="D6" s="8"/>
      <c r="E6" s="9"/>
      <c r="F6" s="9"/>
      <c r="G6" s="9"/>
      <c r="H6" s="10"/>
      <c r="I6" s="10"/>
      <c r="J6" s="11"/>
    </row>
    <row r="7" spans="1:12" ht="25.5" customHeight="1" x14ac:dyDescent="0.25">
      <c r="A7" s="100" t="s">
        <v>2</v>
      </c>
      <c r="B7" s="100"/>
      <c r="C7" s="100"/>
      <c r="D7" s="100"/>
      <c r="E7" s="100"/>
      <c r="F7" s="12" t="s">
        <v>3</v>
      </c>
      <c r="G7" s="12" t="s">
        <v>4</v>
      </c>
      <c r="H7" s="13" t="s">
        <v>5</v>
      </c>
      <c r="I7" s="13" t="s">
        <v>6</v>
      </c>
      <c r="J7" s="13" t="s">
        <v>7</v>
      </c>
    </row>
    <row r="8" spans="1:12" s="16" customFormat="1" ht="12" customHeight="1" x14ac:dyDescent="0.25">
      <c r="A8" s="101">
        <v>1</v>
      </c>
      <c r="B8" s="101"/>
      <c r="C8" s="101"/>
      <c r="D8" s="101"/>
      <c r="E8" s="101"/>
      <c r="F8" s="14">
        <v>2</v>
      </c>
      <c r="G8" s="14">
        <v>3</v>
      </c>
      <c r="H8" s="15">
        <v>4</v>
      </c>
      <c r="I8" s="15">
        <v>5</v>
      </c>
      <c r="J8" s="15">
        <v>6</v>
      </c>
      <c r="K8" s="1"/>
      <c r="L8" s="1"/>
    </row>
    <row r="9" spans="1:12" ht="15" customHeight="1" x14ac:dyDescent="0.25">
      <c r="A9" s="102" t="s">
        <v>8</v>
      </c>
      <c r="B9" s="102"/>
      <c r="C9" s="102"/>
      <c r="D9" s="102"/>
      <c r="E9" s="102"/>
      <c r="F9" s="17">
        <v>13698593</v>
      </c>
      <c r="G9" s="17">
        <v>31399493</v>
      </c>
      <c r="H9" s="18">
        <v>20081036</v>
      </c>
      <c r="I9" s="18">
        <v>20902502</v>
      </c>
      <c r="J9" s="18">
        <v>22599865</v>
      </c>
    </row>
    <row r="10" spans="1:12" x14ac:dyDescent="0.25">
      <c r="A10" s="103" t="s">
        <v>9</v>
      </c>
      <c r="B10" s="103"/>
      <c r="C10" s="103"/>
      <c r="D10" s="103"/>
      <c r="E10" s="103"/>
      <c r="F10" s="17"/>
      <c r="G10" s="17"/>
      <c r="H10" s="19"/>
      <c r="I10" s="19"/>
      <c r="J10" s="19"/>
    </row>
    <row r="11" spans="1:12" s="16" customFormat="1" ht="15" customHeight="1" x14ac:dyDescent="0.25">
      <c r="A11" s="104" t="s">
        <v>10</v>
      </c>
      <c r="B11" s="104"/>
      <c r="C11" s="104"/>
      <c r="D11" s="104"/>
      <c r="E11" s="104"/>
      <c r="F11" s="20">
        <f>SUM(F9:F10)</f>
        <v>13698593</v>
      </c>
      <c r="G11" s="20">
        <f>SUM(G9:G10)</f>
        <v>31399493</v>
      </c>
      <c r="H11" s="21">
        <f>H9</f>
        <v>20081036</v>
      </c>
      <c r="I11" s="21">
        <f>I9</f>
        <v>20902502</v>
      </c>
      <c r="J11" s="21">
        <f>J9</f>
        <v>22599865</v>
      </c>
    </row>
    <row r="12" spans="1:12" s="16" customFormat="1" ht="15" customHeight="1" x14ac:dyDescent="0.25">
      <c r="A12" s="102" t="s">
        <v>11</v>
      </c>
      <c r="B12" s="102"/>
      <c r="C12" s="102"/>
      <c r="D12" s="102"/>
      <c r="E12" s="102"/>
      <c r="F12" s="22">
        <v>14859937</v>
      </c>
      <c r="G12" s="22">
        <v>16735604</v>
      </c>
      <c r="H12" s="18">
        <v>19511036</v>
      </c>
      <c r="I12" s="18">
        <v>20382502</v>
      </c>
      <c r="J12" s="23">
        <v>22079865</v>
      </c>
      <c r="K12" s="1"/>
      <c r="L12" s="1"/>
    </row>
    <row r="13" spans="1:12" x14ac:dyDescent="0.25">
      <c r="A13" s="103" t="s">
        <v>12</v>
      </c>
      <c r="B13" s="103"/>
      <c r="C13" s="103"/>
      <c r="D13" s="103"/>
      <c r="E13" s="103"/>
      <c r="F13" s="17">
        <v>626565</v>
      </c>
      <c r="G13" s="17">
        <v>530889</v>
      </c>
      <c r="H13" s="18">
        <v>570000</v>
      </c>
      <c r="I13" s="18">
        <v>520000</v>
      </c>
      <c r="J13" s="23">
        <v>520000</v>
      </c>
    </row>
    <row r="14" spans="1:12" x14ac:dyDescent="0.25">
      <c r="A14" s="24" t="s">
        <v>13</v>
      </c>
      <c r="B14" s="25"/>
      <c r="C14" s="25"/>
      <c r="D14" s="25"/>
      <c r="E14" s="25"/>
      <c r="F14" s="20">
        <f>SUM(F12:F13)</f>
        <v>15486502</v>
      </c>
      <c r="G14" s="20">
        <f>SUM(G12:G13)</f>
        <v>17266493</v>
      </c>
      <c r="H14" s="21">
        <f>H12+H13</f>
        <v>20081036</v>
      </c>
      <c r="I14" s="21">
        <f>I12+I13</f>
        <v>20902502</v>
      </c>
      <c r="J14" s="21">
        <f>J12+J13</f>
        <v>22599865</v>
      </c>
      <c r="K14" s="16"/>
      <c r="L14" s="16"/>
    </row>
    <row r="15" spans="1:12" ht="15" customHeight="1" x14ac:dyDescent="0.25">
      <c r="A15" s="104" t="s">
        <v>14</v>
      </c>
      <c r="B15" s="104"/>
      <c r="C15" s="104"/>
      <c r="D15" s="104"/>
      <c r="E15" s="104"/>
      <c r="F15" s="26">
        <f>F11-F14</f>
        <v>-1787909</v>
      </c>
      <c r="G15" s="26">
        <v>14133000</v>
      </c>
      <c r="H15" s="27">
        <f>H11-H14</f>
        <v>0</v>
      </c>
      <c r="I15" s="27">
        <f>I11-I14</f>
        <v>0</v>
      </c>
      <c r="J15" s="27">
        <f>J11-J14</f>
        <v>0</v>
      </c>
      <c r="K15" s="16"/>
      <c r="L15" s="16"/>
    </row>
    <row r="16" spans="1:12" ht="18" x14ac:dyDescent="0.25">
      <c r="A16" s="3"/>
      <c r="B16" s="28"/>
      <c r="C16" s="28"/>
      <c r="D16" s="28"/>
      <c r="E16" s="28"/>
      <c r="F16" s="28"/>
      <c r="G16" s="28"/>
      <c r="H16" s="28"/>
      <c r="I16" s="28"/>
      <c r="J16" s="29"/>
      <c r="K16" s="29"/>
      <c r="L16" s="29"/>
    </row>
    <row r="17" spans="1:12" ht="18" customHeight="1" x14ac:dyDescent="0.25">
      <c r="A17" s="99" t="s">
        <v>89</v>
      </c>
      <c r="B17" s="99"/>
      <c r="C17" s="99"/>
      <c r="D17" s="99"/>
      <c r="E17" s="99"/>
      <c r="F17" s="99"/>
      <c r="G17" s="99"/>
      <c r="H17" s="99"/>
      <c r="I17" s="99"/>
      <c r="J17" s="99"/>
      <c r="K17" s="6"/>
      <c r="L17" s="6"/>
    </row>
    <row r="18" spans="1:12" ht="18" x14ac:dyDescent="0.25">
      <c r="A18" s="3"/>
      <c r="B18" s="28"/>
      <c r="C18" s="28"/>
      <c r="D18" s="28"/>
      <c r="E18" s="28"/>
      <c r="F18" s="28"/>
      <c r="G18" s="28"/>
      <c r="H18" s="29"/>
      <c r="I18" s="29"/>
      <c r="J18" s="29"/>
    </row>
    <row r="19" spans="1:12" ht="25.5" customHeight="1" x14ac:dyDescent="0.25">
      <c r="A19" s="100" t="s">
        <v>2</v>
      </c>
      <c r="B19" s="100"/>
      <c r="C19" s="100"/>
      <c r="D19" s="100"/>
      <c r="E19" s="100"/>
      <c r="F19" s="12" t="s">
        <v>3</v>
      </c>
      <c r="G19" s="12" t="s">
        <v>4</v>
      </c>
      <c r="H19" s="13" t="s">
        <v>5</v>
      </c>
      <c r="I19" s="13" t="s">
        <v>6</v>
      </c>
      <c r="J19" s="13" t="s">
        <v>7</v>
      </c>
    </row>
    <row r="20" spans="1:12" ht="12" customHeight="1" x14ac:dyDescent="0.25">
      <c r="A20" s="101">
        <v>1</v>
      </c>
      <c r="B20" s="101"/>
      <c r="C20" s="101"/>
      <c r="D20" s="101"/>
      <c r="E20" s="101"/>
      <c r="F20" s="14">
        <v>2</v>
      </c>
      <c r="G20" s="14">
        <v>3</v>
      </c>
      <c r="H20" s="15">
        <v>4</v>
      </c>
      <c r="I20" s="15">
        <v>5</v>
      </c>
      <c r="J20" s="15">
        <v>6</v>
      </c>
    </row>
    <row r="21" spans="1:12" ht="15.75" customHeight="1" x14ac:dyDescent="0.25">
      <c r="A21" s="102" t="s">
        <v>15</v>
      </c>
      <c r="B21" s="102"/>
      <c r="C21" s="102"/>
      <c r="D21" s="102"/>
      <c r="E21" s="102"/>
      <c r="F21" s="30"/>
      <c r="G21" s="30"/>
      <c r="H21" s="19"/>
      <c r="I21" s="19"/>
      <c r="J21" s="19"/>
    </row>
    <row r="22" spans="1:12" ht="15" customHeight="1" x14ac:dyDescent="0.25">
      <c r="A22" s="102" t="s">
        <v>16</v>
      </c>
      <c r="B22" s="102"/>
      <c r="C22" s="102"/>
      <c r="D22" s="102"/>
      <c r="E22" s="102"/>
      <c r="F22" s="31"/>
      <c r="G22" s="31"/>
      <c r="H22" s="19"/>
      <c r="I22" s="19"/>
      <c r="J22" s="19"/>
    </row>
    <row r="23" spans="1:12" ht="15" customHeight="1" x14ac:dyDescent="0.25">
      <c r="A23" s="104" t="s">
        <v>17</v>
      </c>
      <c r="B23" s="104"/>
      <c r="C23" s="104"/>
      <c r="D23" s="104"/>
      <c r="E23" s="104"/>
      <c r="F23" s="32"/>
      <c r="G23" s="98">
        <v>-14133000</v>
      </c>
      <c r="H23" s="21">
        <v>0</v>
      </c>
      <c r="I23" s="21">
        <v>0</v>
      </c>
      <c r="J23" s="21">
        <v>0</v>
      </c>
    </row>
    <row r="24" spans="1:12" ht="15" customHeight="1" x14ac:dyDescent="0.25">
      <c r="A24" s="105" t="s">
        <v>18</v>
      </c>
      <c r="B24" s="105"/>
      <c r="C24" s="105"/>
      <c r="D24" s="105"/>
      <c r="E24" s="105"/>
      <c r="F24" s="33"/>
      <c r="G24" s="33"/>
      <c r="H24" s="13"/>
      <c r="I24" s="13"/>
      <c r="J24" s="13"/>
    </row>
    <row r="25" spans="1:12" ht="15" customHeight="1" x14ac:dyDescent="0.25">
      <c r="A25" s="105" t="s">
        <v>19</v>
      </c>
      <c r="B25" s="105"/>
      <c r="C25" s="105"/>
      <c r="D25" s="105"/>
      <c r="E25" s="105"/>
      <c r="F25" s="33"/>
      <c r="G25" s="33"/>
      <c r="H25" s="13"/>
      <c r="I25" s="13"/>
      <c r="J25" s="13"/>
    </row>
    <row r="26" spans="1:12" ht="15" customHeight="1" x14ac:dyDescent="0.25">
      <c r="A26" s="104" t="s">
        <v>20</v>
      </c>
      <c r="B26" s="104"/>
      <c r="C26" s="104"/>
      <c r="D26" s="104"/>
      <c r="E26" s="104"/>
      <c r="F26" s="34"/>
      <c r="G26" s="34"/>
      <c r="H26" s="21">
        <v>0</v>
      </c>
      <c r="I26" s="21">
        <v>0</v>
      </c>
      <c r="J26" s="21">
        <v>0</v>
      </c>
    </row>
    <row r="27" spans="1:12" ht="15" customHeight="1" x14ac:dyDescent="0.25">
      <c r="A27" s="104" t="s">
        <v>21</v>
      </c>
      <c r="B27" s="104"/>
      <c r="C27" s="104"/>
      <c r="D27" s="104"/>
      <c r="E27" s="104"/>
      <c r="F27" s="34"/>
      <c r="G27" s="26">
        <v>0</v>
      </c>
      <c r="H27" s="21">
        <v>0</v>
      </c>
      <c r="I27" s="21">
        <v>0</v>
      </c>
      <c r="J27" s="21">
        <v>0</v>
      </c>
    </row>
    <row r="28" spans="1:12" ht="11.25" customHeight="1" x14ac:dyDescent="0.25">
      <c r="A28" s="35"/>
      <c r="B28" s="36"/>
      <c r="C28" s="36"/>
      <c r="D28" s="36"/>
      <c r="E28" s="36"/>
      <c r="F28" s="36"/>
      <c r="G28" s="36"/>
      <c r="H28" s="37"/>
      <c r="I28" s="37"/>
      <c r="J28" s="37"/>
      <c r="K28" s="37"/>
      <c r="L28" s="37"/>
    </row>
    <row r="29" spans="1:12" ht="15" customHeight="1" x14ac:dyDescent="0.25">
      <c r="A29" s="38" t="s">
        <v>22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2" ht="9" customHeight="1" x14ac:dyDescent="0.25"/>
  </sheetData>
  <mergeCells count="21">
    <mergeCell ref="A27:E27"/>
    <mergeCell ref="A22:E22"/>
    <mergeCell ref="A23:E23"/>
    <mergeCell ref="A24:E24"/>
    <mergeCell ref="A25:E25"/>
    <mergeCell ref="A26:E26"/>
    <mergeCell ref="A15:E15"/>
    <mergeCell ref="A17:J17"/>
    <mergeCell ref="A19:E19"/>
    <mergeCell ref="A20:E20"/>
    <mergeCell ref="A21:E21"/>
    <mergeCell ref="A9:E9"/>
    <mergeCell ref="A10:E10"/>
    <mergeCell ref="A11:E11"/>
    <mergeCell ref="A12:E12"/>
    <mergeCell ref="A13:E13"/>
    <mergeCell ref="A1:J1"/>
    <mergeCell ref="A3:J3"/>
    <mergeCell ref="A5:J5"/>
    <mergeCell ref="A7:E7"/>
    <mergeCell ref="A8:E8"/>
  </mergeCells>
  <pageMargins left="0.7" right="0.7" top="0.75" bottom="0.75" header="0.511811023622047" footer="0.511811023622047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opLeftCell="A16" zoomScale="95" zoomScaleNormal="95" workbookViewId="0">
      <selection activeCell="H31" sqref="H31"/>
    </sheetView>
  </sheetViews>
  <sheetFormatPr defaultColWidth="8.5703125" defaultRowHeight="15" x14ac:dyDescent="0.25"/>
  <cols>
    <col min="1" max="1" width="7.42578125" style="1" customWidth="1"/>
    <col min="2" max="2" width="8.42578125" style="1" customWidth="1"/>
    <col min="3" max="3" width="45.7109375" style="1" customWidth="1"/>
    <col min="4" max="8" width="19.42578125" style="1" customWidth="1"/>
    <col min="9" max="10" width="25.28515625" style="1" customWidth="1"/>
  </cols>
  <sheetData>
    <row r="1" spans="1:10" ht="18" x14ac:dyDescent="0.2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15.75" customHeight="1" x14ac:dyDescent="0.25">
      <c r="A2" s="99" t="s">
        <v>0</v>
      </c>
      <c r="B2" s="99"/>
      <c r="C2" s="99"/>
      <c r="D2" s="99"/>
      <c r="E2" s="99"/>
      <c r="F2" s="99"/>
      <c r="G2" s="99"/>
      <c r="H2" s="99"/>
      <c r="I2" s="4"/>
      <c r="J2" s="4"/>
    </row>
    <row r="3" spans="1:10" ht="18" x14ac:dyDescent="0.25">
      <c r="A3" s="3"/>
      <c r="B3" s="3"/>
      <c r="C3" s="3"/>
      <c r="D3" s="3"/>
      <c r="E3" s="3"/>
      <c r="F3" s="3"/>
      <c r="G3" s="3"/>
      <c r="H3" s="3"/>
      <c r="I3" s="5"/>
      <c r="J3" s="5"/>
    </row>
    <row r="4" spans="1:10" ht="15.75" customHeight="1" x14ac:dyDescent="0.25">
      <c r="A4" s="99" t="s">
        <v>23</v>
      </c>
      <c r="B4" s="99"/>
      <c r="C4" s="99"/>
      <c r="D4" s="99"/>
      <c r="E4" s="99"/>
      <c r="F4" s="99"/>
      <c r="G4" s="99"/>
      <c r="H4" s="99"/>
      <c r="I4" s="6"/>
      <c r="J4" s="6"/>
    </row>
    <row r="5" spans="1:10" ht="18" x14ac:dyDescent="0.25">
      <c r="A5" s="3"/>
      <c r="B5" s="3"/>
      <c r="C5" s="3"/>
      <c r="D5" s="3"/>
      <c r="E5" s="3"/>
      <c r="F5" s="3"/>
      <c r="G5" s="3"/>
      <c r="H5" s="3"/>
      <c r="I5" s="5"/>
      <c r="J5" s="5"/>
    </row>
    <row r="6" spans="1:10" ht="15.75" customHeight="1" x14ac:dyDescent="0.25">
      <c r="A6" s="99" t="s">
        <v>24</v>
      </c>
      <c r="B6" s="99"/>
      <c r="C6" s="99"/>
      <c r="D6" s="99"/>
      <c r="E6" s="99"/>
      <c r="F6" s="99"/>
      <c r="G6" s="99"/>
      <c r="H6" s="99"/>
      <c r="I6" s="39"/>
      <c r="J6" s="39"/>
    </row>
    <row r="7" spans="1:10" ht="18" x14ac:dyDescent="0.25">
      <c r="A7" s="3"/>
      <c r="B7" s="3"/>
      <c r="C7" s="3"/>
      <c r="D7" s="3"/>
      <c r="E7" s="3"/>
      <c r="F7" s="3"/>
      <c r="G7" s="3"/>
      <c r="H7" s="3"/>
      <c r="I7" s="5"/>
      <c r="J7" s="5"/>
    </row>
    <row r="8" spans="1:10" ht="25.5" customHeight="1" x14ac:dyDescent="0.25">
      <c r="A8" s="106" t="s">
        <v>2</v>
      </c>
      <c r="B8" s="106"/>
      <c r="C8" s="106"/>
      <c r="D8" s="40" t="s">
        <v>3</v>
      </c>
      <c r="E8" s="40" t="s">
        <v>4</v>
      </c>
      <c r="F8" s="40" t="s">
        <v>5</v>
      </c>
      <c r="G8" s="40" t="s">
        <v>6</v>
      </c>
      <c r="H8" s="40" t="s">
        <v>7</v>
      </c>
    </row>
    <row r="9" spans="1:10" x14ac:dyDescent="0.25">
      <c r="A9" s="107">
        <v>1</v>
      </c>
      <c r="B9" s="107"/>
      <c r="C9" s="107"/>
      <c r="D9" s="41">
        <v>2</v>
      </c>
      <c r="E9" s="41">
        <v>3</v>
      </c>
      <c r="F9" s="41">
        <v>4</v>
      </c>
      <c r="G9" s="41">
        <v>5</v>
      </c>
      <c r="H9" s="41">
        <v>6</v>
      </c>
      <c r="I9" s="42"/>
      <c r="J9" s="42"/>
    </row>
    <row r="10" spans="1:10" x14ac:dyDescent="0.25">
      <c r="A10" s="43"/>
      <c r="B10" s="43"/>
      <c r="C10" s="43" t="s">
        <v>25</v>
      </c>
      <c r="D10" s="44">
        <f>D11</f>
        <v>13698593</v>
      </c>
      <c r="E10" s="44">
        <f>E11</f>
        <v>31399493</v>
      </c>
      <c r="F10" s="45">
        <f>F11</f>
        <v>20081036</v>
      </c>
      <c r="G10" s="45">
        <f>G11</f>
        <v>20902502</v>
      </c>
      <c r="H10" s="45">
        <f>H11</f>
        <v>22599865</v>
      </c>
    </row>
    <row r="11" spans="1:10" x14ac:dyDescent="0.25">
      <c r="A11" s="43">
        <v>6</v>
      </c>
      <c r="B11" s="43"/>
      <c r="C11" s="43" t="s">
        <v>26</v>
      </c>
      <c r="D11" s="44">
        <f>SUM(D12:D18)</f>
        <v>13698593</v>
      </c>
      <c r="E11" s="44">
        <f>SUM(E12:E18)</f>
        <v>31399493</v>
      </c>
      <c r="F11" s="45">
        <f>SUM(F12:F18)</f>
        <v>20081036</v>
      </c>
      <c r="G11" s="45">
        <f>SUM(G12:G18)</f>
        <v>20902502</v>
      </c>
      <c r="H11" s="45">
        <f>SUM(H12:H18)</f>
        <v>22599865</v>
      </c>
    </row>
    <row r="12" spans="1:10" ht="25.5" x14ac:dyDescent="0.25">
      <c r="A12" s="43"/>
      <c r="B12" s="46">
        <v>63</v>
      </c>
      <c r="C12" s="46" t="s">
        <v>27</v>
      </c>
      <c r="D12" s="47">
        <v>1815356</v>
      </c>
      <c r="E12" s="47">
        <v>4008486</v>
      </c>
      <c r="F12" s="48">
        <v>904500</v>
      </c>
      <c r="G12" s="48">
        <v>180000</v>
      </c>
      <c r="H12" s="48">
        <v>180000</v>
      </c>
    </row>
    <row r="13" spans="1:10" x14ac:dyDescent="0.25">
      <c r="A13" s="43"/>
      <c r="B13" s="46">
        <v>64</v>
      </c>
      <c r="C13" s="49" t="s">
        <v>28</v>
      </c>
      <c r="D13" s="47">
        <v>35</v>
      </c>
      <c r="E13" s="47">
        <v>90</v>
      </c>
      <c r="F13" s="48">
        <v>100</v>
      </c>
      <c r="G13" s="48">
        <v>100</v>
      </c>
      <c r="H13" s="48">
        <v>100</v>
      </c>
    </row>
    <row r="14" spans="1:10" ht="38.25" x14ac:dyDescent="0.25">
      <c r="A14" s="43"/>
      <c r="B14" s="46">
        <v>65</v>
      </c>
      <c r="C14" s="46" t="s">
        <v>29</v>
      </c>
      <c r="D14" s="47">
        <v>1334002</v>
      </c>
      <c r="E14" s="47">
        <v>1495165</v>
      </c>
      <c r="F14" s="48">
        <v>1700000</v>
      </c>
      <c r="G14" s="48">
        <v>1900000</v>
      </c>
      <c r="H14" s="48">
        <v>1900000</v>
      </c>
    </row>
    <row r="15" spans="1:10" ht="25.5" x14ac:dyDescent="0.25">
      <c r="A15" s="49"/>
      <c r="B15" s="49">
        <v>66</v>
      </c>
      <c r="C15" s="46" t="s">
        <v>30</v>
      </c>
      <c r="D15" s="47">
        <v>200816</v>
      </c>
      <c r="E15" s="47">
        <v>79870</v>
      </c>
      <c r="F15" s="48">
        <v>35000</v>
      </c>
      <c r="G15" s="48">
        <v>40000</v>
      </c>
      <c r="H15" s="48">
        <v>40000</v>
      </c>
    </row>
    <row r="16" spans="1:10" ht="25.5" x14ac:dyDescent="0.25">
      <c r="A16" s="49"/>
      <c r="B16" s="49">
        <v>67</v>
      </c>
      <c r="C16" s="46" t="s">
        <v>31</v>
      </c>
      <c r="D16" s="47">
        <v>10286874</v>
      </c>
      <c r="E16" s="47">
        <v>25775882</v>
      </c>
      <c r="F16" s="48">
        <v>17421436</v>
      </c>
      <c r="G16" s="48">
        <v>18752402</v>
      </c>
      <c r="H16" s="48">
        <v>20449765</v>
      </c>
    </row>
    <row r="17" spans="1:10" x14ac:dyDescent="0.25">
      <c r="A17" s="49"/>
      <c r="B17" s="49">
        <v>68</v>
      </c>
      <c r="C17" s="46" t="s">
        <v>32</v>
      </c>
      <c r="D17" s="47">
        <v>61282</v>
      </c>
      <c r="E17" s="47">
        <v>40000</v>
      </c>
      <c r="F17" s="48">
        <v>20000</v>
      </c>
      <c r="G17" s="48">
        <v>30000</v>
      </c>
      <c r="H17" s="48">
        <v>30000</v>
      </c>
    </row>
    <row r="18" spans="1:10" x14ac:dyDescent="0.25">
      <c r="A18" s="50"/>
      <c r="B18" s="49">
        <v>72</v>
      </c>
      <c r="C18" s="51" t="s">
        <v>79</v>
      </c>
      <c r="D18" s="47">
        <v>228</v>
      </c>
      <c r="E18" s="47">
        <v>0</v>
      </c>
      <c r="F18" s="48">
        <v>0</v>
      </c>
      <c r="G18" s="48">
        <v>0</v>
      </c>
      <c r="H18" s="48">
        <v>0</v>
      </c>
    </row>
    <row r="19" spans="1:10" s="42" customForma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1" spans="1:10" ht="25.5" customHeight="1" x14ac:dyDescent="0.25">
      <c r="A21" s="106" t="s">
        <v>2</v>
      </c>
      <c r="B21" s="106"/>
      <c r="C21" s="106"/>
      <c r="D21" s="40" t="s">
        <v>3</v>
      </c>
      <c r="E21" s="40" t="s">
        <v>4</v>
      </c>
      <c r="F21" s="40" t="s">
        <v>5</v>
      </c>
      <c r="G21" s="40" t="s">
        <v>6</v>
      </c>
      <c r="H21" s="40" t="s">
        <v>7</v>
      </c>
    </row>
    <row r="22" spans="1:10" x14ac:dyDescent="0.25">
      <c r="A22" s="107">
        <v>1</v>
      </c>
      <c r="B22" s="107"/>
      <c r="C22" s="107"/>
      <c r="D22" s="41">
        <v>2</v>
      </c>
      <c r="E22" s="41">
        <v>3</v>
      </c>
      <c r="F22" s="41">
        <v>4</v>
      </c>
      <c r="G22" s="41">
        <v>5</v>
      </c>
      <c r="H22" s="41">
        <v>6</v>
      </c>
      <c r="I22" s="42"/>
      <c r="J22" s="42"/>
    </row>
    <row r="23" spans="1:10" x14ac:dyDescent="0.25">
      <c r="A23" s="43"/>
      <c r="B23" s="43"/>
      <c r="C23" s="43" t="s">
        <v>33</v>
      </c>
      <c r="D23" s="44">
        <f>D24+D29</f>
        <v>15204445</v>
      </c>
      <c r="E23" s="44">
        <f>E24+E29</f>
        <v>18175993</v>
      </c>
      <c r="F23" s="45">
        <f>F24+F29</f>
        <v>20081036</v>
      </c>
      <c r="G23" s="45">
        <f>G24+G29</f>
        <v>20902502</v>
      </c>
      <c r="H23" s="45">
        <f>H24+H29</f>
        <v>22599865</v>
      </c>
    </row>
    <row r="24" spans="1:10" x14ac:dyDescent="0.25">
      <c r="A24" s="43">
        <v>3</v>
      </c>
      <c r="B24" s="43"/>
      <c r="C24" s="43" t="s">
        <v>34</v>
      </c>
      <c r="D24" s="44">
        <f>SUM(D25:D28)</f>
        <v>14577880</v>
      </c>
      <c r="E24" s="44">
        <f>SUM(E25:E27)</f>
        <v>17645104</v>
      </c>
      <c r="F24" s="45">
        <f>SUM(F25:F27)</f>
        <v>19461036</v>
      </c>
      <c r="G24" s="45">
        <f>G25+G26+G27</f>
        <v>20332502</v>
      </c>
      <c r="H24" s="45">
        <f>H25+H26+H27</f>
        <v>22029865</v>
      </c>
    </row>
    <row r="25" spans="1:10" x14ac:dyDescent="0.25">
      <c r="A25" s="43"/>
      <c r="B25" s="46">
        <v>31</v>
      </c>
      <c r="C25" s="46" t="s">
        <v>35</v>
      </c>
      <c r="D25" s="52">
        <v>10771557</v>
      </c>
      <c r="E25" s="52">
        <v>12775920</v>
      </c>
      <c r="F25" s="48">
        <v>14288136</v>
      </c>
      <c r="G25" s="48">
        <v>14837502</v>
      </c>
      <c r="H25" s="48">
        <v>15188865</v>
      </c>
    </row>
    <row r="26" spans="1:10" x14ac:dyDescent="0.25">
      <c r="A26" s="49"/>
      <c r="B26" s="49">
        <v>32</v>
      </c>
      <c r="C26" s="49" t="s">
        <v>36</v>
      </c>
      <c r="D26" s="53">
        <v>3700632</v>
      </c>
      <c r="E26" s="53">
        <v>4754112</v>
      </c>
      <c r="F26" s="48">
        <v>5148700</v>
      </c>
      <c r="G26" s="48">
        <v>5470000</v>
      </c>
      <c r="H26" s="48">
        <v>6814000</v>
      </c>
    </row>
    <row r="27" spans="1:10" x14ac:dyDescent="0.25">
      <c r="A27" s="49"/>
      <c r="B27" s="49">
        <v>34</v>
      </c>
      <c r="C27" s="49" t="s">
        <v>37</v>
      </c>
      <c r="D27" s="54">
        <v>105691</v>
      </c>
      <c r="E27" s="54">
        <v>115072</v>
      </c>
      <c r="F27" s="48">
        <v>24200</v>
      </c>
      <c r="G27" s="48">
        <v>25000</v>
      </c>
      <c r="H27" s="48">
        <v>27000</v>
      </c>
    </row>
    <row r="28" spans="1:10" x14ac:dyDescent="0.25">
      <c r="A28" s="49"/>
      <c r="B28" s="49">
        <v>38</v>
      </c>
      <c r="C28" s="49" t="s">
        <v>38</v>
      </c>
      <c r="D28" s="54"/>
      <c r="E28" s="54"/>
      <c r="F28" s="48"/>
      <c r="G28" s="48"/>
      <c r="H28" s="48"/>
    </row>
    <row r="29" spans="1:10" x14ac:dyDescent="0.25">
      <c r="A29" s="50">
        <v>4</v>
      </c>
      <c r="B29" s="50"/>
      <c r="C29" s="55" t="s">
        <v>39</v>
      </c>
      <c r="D29" s="44">
        <f>SUM(D30:D32)</f>
        <v>626565</v>
      </c>
      <c r="E29" s="44">
        <f>E31+E32+E30</f>
        <v>530889</v>
      </c>
      <c r="F29" s="45">
        <f>F30+F31+F32</f>
        <v>620000</v>
      </c>
      <c r="G29" s="45">
        <f>G31+G32</f>
        <v>570000</v>
      </c>
      <c r="H29" s="45">
        <f>H30+H31+H32</f>
        <v>570000</v>
      </c>
    </row>
    <row r="30" spans="1:10" ht="16.5" customHeight="1" x14ac:dyDescent="0.25">
      <c r="A30" s="46"/>
      <c r="B30" s="46">
        <v>41</v>
      </c>
      <c r="C30" s="56" t="s">
        <v>40</v>
      </c>
      <c r="D30" s="52">
        <v>39962</v>
      </c>
      <c r="E30" s="52">
        <v>0</v>
      </c>
      <c r="F30" s="48"/>
      <c r="G30" s="48"/>
      <c r="H30" s="57"/>
    </row>
    <row r="31" spans="1:10" x14ac:dyDescent="0.25">
      <c r="A31" s="46"/>
      <c r="B31" s="46">
        <v>42</v>
      </c>
      <c r="C31" s="56" t="s">
        <v>41</v>
      </c>
      <c r="D31" s="54">
        <v>554036</v>
      </c>
      <c r="E31" s="53">
        <v>445536</v>
      </c>
      <c r="F31" s="48">
        <v>600000</v>
      </c>
      <c r="G31" s="48">
        <v>520000</v>
      </c>
      <c r="H31" s="57">
        <v>520000</v>
      </c>
    </row>
    <row r="32" spans="1:10" ht="25.5" x14ac:dyDescent="0.25">
      <c r="A32" s="58"/>
      <c r="B32" s="59">
        <v>45</v>
      </c>
      <c r="C32" s="56" t="s">
        <v>42</v>
      </c>
      <c r="D32" s="60">
        <v>32567</v>
      </c>
      <c r="E32" s="60">
        <v>85353</v>
      </c>
      <c r="F32" s="60">
        <v>20000</v>
      </c>
      <c r="G32" s="60">
        <v>50000</v>
      </c>
      <c r="H32" s="60">
        <v>50000</v>
      </c>
    </row>
  </sheetData>
  <mergeCells count="7">
    <mergeCell ref="A21:C21"/>
    <mergeCell ref="A22:C22"/>
    <mergeCell ref="A2:H2"/>
    <mergeCell ref="A4:H4"/>
    <mergeCell ref="A6:H6"/>
    <mergeCell ref="A8:C8"/>
    <mergeCell ref="A9:C9"/>
  </mergeCells>
  <pageMargins left="0.7" right="0.7" top="0.75" bottom="0.75" header="0.511811023622047" footer="0.511811023622047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="95" zoomScaleNormal="95" workbookViewId="0">
      <selection activeCell="H10" sqref="H10"/>
    </sheetView>
  </sheetViews>
  <sheetFormatPr defaultColWidth="8.5703125" defaultRowHeight="15" x14ac:dyDescent="0.25"/>
  <cols>
    <col min="1" max="1" width="44.7109375" style="1" customWidth="1"/>
    <col min="2" max="6" width="19.42578125" style="1" customWidth="1"/>
    <col min="7" max="8" width="25.28515625" style="1" customWidth="1"/>
  </cols>
  <sheetData>
    <row r="1" spans="1:8" ht="18" x14ac:dyDescent="0.25">
      <c r="A1" s="3"/>
      <c r="B1" s="3"/>
      <c r="C1" s="3"/>
      <c r="D1" s="3"/>
      <c r="E1" s="3"/>
      <c r="F1" s="3"/>
      <c r="G1" s="3"/>
      <c r="H1" s="3"/>
    </row>
    <row r="2" spans="1:8" ht="15.75" customHeight="1" x14ac:dyDescent="0.25">
      <c r="A2" s="99" t="s">
        <v>43</v>
      </c>
      <c r="B2" s="99"/>
      <c r="C2" s="99"/>
      <c r="D2" s="99"/>
      <c r="E2" s="99"/>
      <c r="F2" s="99"/>
      <c r="G2" s="39"/>
      <c r="H2" s="39"/>
    </row>
    <row r="3" spans="1:8" ht="18" x14ac:dyDescent="0.25">
      <c r="A3" s="3"/>
      <c r="B3" s="3"/>
      <c r="C3" s="3"/>
      <c r="D3" s="3"/>
      <c r="E3" s="3"/>
      <c r="F3" s="3"/>
      <c r="G3" s="5"/>
      <c r="H3" s="5"/>
    </row>
    <row r="4" spans="1:8" ht="25.5" customHeight="1" x14ac:dyDescent="0.25">
      <c r="A4" s="61" t="s">
        <v>2</v>
      </c>
      <c r="B4" s="40" t="s">
        <v>3</v>
      </c>
      <c r="C4" s="40" t="s">
        <v>4</v>
      </c>
      <c r="D4" s="40" t="s">
        <v>5</v>
      </c>
      <c r="E4" s="40" t="s">
        <v>6</v>
      </c>
      <c r="F4" s="40" t="s">
        <v>7</v>
      </c>
    </row>
    <row r="5" spans="1:8" s="42" customFormat="1" ht="11.25" x14ac:dyDescent="0.2">
      <c r="A5" s="62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</row>
    <row r="6" spans="1:8" x14ac:dyDescent="0.25">
      <c r="A6" s="43" t="s">
        <v>25</v>
      </c>
      <c r="B6" s="44">
        <f>B7+B10+B12+B14+B16+B18</f>
        <v>13698593</v>
      </c>
      <c r="C6" s="44">
        <f>C7+C10+C12+C14+C16</f>
        <v>17266493</v>
      </c>
      <c r="D6" s="45">
        <f>D7+D10+D12+D14+D16</f>
        <v>20081036</v>
      </c>
      <c r="E6" s="45">
        <f>E7+E10+E12+E14+E16</f>
        <v>20902502</v>
      </c>
      <c r="F6" s="45">
        <f>F7+F10+F12+F14+F16</f>
        <v>22599865</v>
      </c>
    </row>
    <row r="7" spans="1:8" x14ac:dyDescent="0.25">
      <c r="A7" s="43" t="s">
        <v>44</v>
      </c>
      <c r="B7" s="44">
        <f>B8+B9</f>
        <v>727255</v>
      </c>
      <c r="C7" s="44">
        <f>C8+C9</f>
        <v>606432</v>
      </c>
      <c r="D7" s="45">
        <f>D8</f>
        <v>720000</v>
      </c>
      <c r="E7" s="45">
        <f>E8</f>
        <v>720000</v>
      </c>
      <c r="F7" s="45">
        <f>F8</f>
        <v>720000</v>
      </c>
    </row>
    <row r="8" spans="1:8" x14ac:dyDescent="0.25">
      <c r="A8" s="63" t="s">
        <v>45</v>
      </c>
      <c r="B8" s="52">
        <v>702701</v>
      </c>
      <c r="C8" s="52">
        <v>603432</v>
      </c>
      <c r="D8" s="48">
        <v>720000</v>
      </c>
      <c r="E8" s="48">
        <v>720000</v>
      </c>
      <c r="F8" s="48">
        <v>720000</v>
      </c>
    </row>
    <row r="9" spans="1:8" s="16" customFormat="1" x14ac:dyDescent="0.25">
      <c r="A9" s="64" t="s">
        <v>90</v>
      </c>
      <c r="B9" s="52">
        <v>24554</v>
      </c>
      <c r="C9" s="52">
        <v>3000</v>
      </c>
      <c r="D9" s="48"/>
      <c r="E9" s="48"/>
      <c r="F9" s="48"/>
      <c r="G9" s="1"/>
      <c r="H9" s="1"/>
    </row>
    <row r="10" spans="1:8" s="65" customFormat="1" x14ac:dyDescent="0.25">
      <c r="A10" s="43" t="s">
        <v>46</v>
      </c>
      <c r="B10" s="44">
        <f>B11</f>
        <v>153318</v>
      </c>
      <c r="C10" s="44">
        <f>C11</f>
        <v>114170</v>
      </c>
      <c r="D10" s="45">
        <f>D11</f>
        <v>50000</v>
      </c>
      <c r="E10" s="45">
        <f>E11</f>
        <v>50000</v>
      </c>
      <c r="F10" s="45">
        <f>F11</f>
        <v>50000</v>
      </c>
      <c r="G10" s="1"/>
      <c r="H10" s="1"/>
    </row>
    <row r="11" spans="1:8" s="16" customFormat="1" x14ac:dyDescent="0.25">
      <c r="A11" s="63" t="s">
        <v>47</v>
      </c>
      <c r="B11" s="52">
        <v>153318</v>
      </c>
      <c r="C11" s="52">
        <v>114170</v>
      </c>
      <c r="D11" s="48">
        <v>50000</v>
      </c>
      <c r="E11" s="48">
        <v>50000</v>
      </c>
      <c r="F11" s="48">
        <v>50000</v>
      </c>
      <c r="G11" s="1"/>
      <c r="H11" s="1"/>
    </row>
    <row r="12" spans="1:8" s="65" customFormat="1" x14ac:dyDescent="0.25">
      <c r="A12" s="43" t="s">
        <v>48</v>
      </c>
      <c r="B12" s="44">
        <f>B13</f>
        <v>10893656</v>
      </c>
      <c r="C12" s="44">
        <f>C13</f>
        <v>14817370</v>
      </c>
      <c r="D12" s="45">
        <f>D13</f>
        <v>18401536</v>
      </c>
      <c r="E12" s="45">
        <f>E13</f>
        <v>19945502</v>
      </c>
      <c r="F12" s="45">
        <f>F13</f>
        <v>21642865</v>
      </c>
      <c r="G12" s="16"/>
      <c r="H12" s="16"/>
    </row>
    <row r="13" spans="1:8" s="16" customFormat="1" x14ac:dyDescent="0.25">
      <c r="A13" s="66" t="s">
        <v>49</v>
      </c>
      <c r="B13" s="52">
        <v>10893656</v>
      </c>
      <c r="C13" s="52">
        <v>14817370</v>
      </c>
      <c r="D13" s="48">
        <v>18401536</v>
      </c>
      <c r="E13" s="48">
        <v>19945502</v>
      </c>
      <c r="F13" s="48">
        <v>21642865</v>
      </c>
      <c r="G13" s="65"/>
      <c r="H13" s="65"/>
    </row>
    <row r="14" spans="1:8" s="65" customFormat="1" x14ac:dyDescent="0.25">
      <c r="A14" s="67" t="s">
        <v>50</v>
      </c>
      <c r="B14" s="44">
        <f>B15</f>
        <v>1815356</v>
      </c>
      <c r="C14" s="44">
        <f>C15</f>
        <v>1722821</v>
      </c>
      <c r="D14" s="45">
        <f>D15</f>
        <v>904500</v>
      </c>
      <c r="E14" s="45">
        <f>E15</f>
        <v>180000</v>
      </c>
      <c r="F14" s="45">
        <f>F15</f>
        <v>180000</v>
      </c>
      <c r="G14" s="16"/>
      <c r="H14" s="16"/>
    </row>
    <row r="15" spans="1:8" x14ac:dyDescent="0.25">
      <c r="A15" s="66" t="s">
        <v>51</v>
      </c>
      <c r="B15" s="52">
        <v>1815356</v>
      </c>
      <c r="C15" s="52">
        <v>1722821</v>
      </c>
      <c r="D15" s="48">
        <v>904500</v>
      </c>
      <c r="E15" s="48">
        <v>180000</v>
      </c>
      <c r="F15" s="48">
        <v>180000</v>
      </c>
      <c r="G15" s="65"/>
      <c r="H15" s="65"/>
    </row>
    <row r="16" spans="1:8" x14ac:dyDescent="0.25">
      <c r="A16" s="67" t="s">
        <v>52</v>
      </c>
      <c r="B16" s="44">
        <f>B17</f>
        <v>108780</v>
      </c>
      <c r="C16" s="44">
        <f>C17</f>
        <v>5700</v>
      </c>
      <c r="D16" s="45">
        <f>D17</f>
        <v>5000</v>
      </c>
      <c r="E16" s="45">
        <f>E17</f>
        <v>7000</v>
      </c>
      <c r="F16" s="45">
        <f>F17</f>
        <v>7000</v>
      </c>
      <c r="G16" s="16"/>
      <c r="H16" s="16"/>
    </row>
    <row r="17" spans="1:8" x14ac:dyDescent="0.25">
      <c r="A17" s="66" t="s">
        <v>53</v>
      </c>
      <c r="B17" s="52">
        <v>108780</v>
      </c>
      <c r="C17" s="52">
        <v>5700</v>
      </c>
      <c r="D17" s="48">
        <v>5000</v>
      </c>
      <c r="E17" s="48">
        <v>7000</v>
      </c>
      <c r="F17" s="48">
        <v>7000</v>
      </c>
      <c r="G17" s="16"/>
      <c r="H17" s="16"/>
    </row>
    <row r="18" spans="1:8" x14ac:dyDescent="0.25">
      <c r="A18" s="67" t="s">
        <v>80</v>
      </c>
      <c r="B18" s="44">
        <f>B19</f>
        <v>228</v>
      </c>
      <c r="C18" s="44"/>
      <c r="D18" s="45"/>
      <c r="E18" s="45"/>
      <c r="F18" s="45"/>
      <c r="G18" s="16"/>
      <c r="H18" s="16"/>
    </row>
    <row r="19" spans="1:8" x14ac:dyDescent="0.25">
      <c r="A19" s="66" t="s">
        <v>81</v>
      </c>
      <c r="B19" s="52">
        <v>228</v>
      </c>
      <c r="C19" s="52"/>
      <c r="D19" s="48"/>
      <c r="E19" s="48"/>
      <c r="F19" s="48"/>
      <c r="G19" s="65"/>
      <c r="H19" s="65"/>
    </row>
    <row r="20" spans="1:8" x14ac:dyDescent="0.25">
      <c r="B20" s="68"/>
      <c r="C20" s="68"/>
      <c r="D20" s="68"/>
      <c r="E20" s="68"/>
      <c r="F20" s="68"/>
    </row>
    <row r="21" spans="1:8" x14ac:dyDescent="0.25">
      <c r="A21" s="43" t="s">
        <v>33</v>
      </c>
      <c r="B21" s="44">
        <f>B22+B25+B27+B29+B31</f>
        <v>13698365</v>
      </c>
      <c r="C21" s="44">
        <f>C22+C25+C27+C29+C19+C31</f>
        <v>17266493</v>
      </c>
      <c r="D21" s="45">
        <f>D22+D25+D27+D29+D31</f>
        <v>20081036</v>
      </c>
      <c r="E21" s="45">
        <f>E22+E25+E27+E29+E31</f>
        <v>20902502</v>
      </c>
      <c r="F21" s="45">
        <f>F22+F25+F27+F29+F31</f>
        <v>22599865</v>
      </c>
    </row>
    <row r="22" spans="1:8" s="16" customFormat="1" x14ac:dyDescent="0.25">
      <c r="A22" s="43" t="s">
        <v>44</v>
      </c>
      <c r="B22" s="44">
        <f>B23+B24</f>
        <v>727255</v>
      </c>
      <c r="C22" s="44">
        <f>C23+C24</f>
        <v>606432</v>
      </c>
      <c r="D22" s="45">
        <f>D23</f>
        <v>720000</v>
      </c>
      <c r="E22" s="45">
        <f>E23</f>
        <v>720000</v>
      </c>
      <c r="F22" s="45">
        <f>F23</f>
        <v>720000</v>
      </c>
      <c r="G22" s="1"/>
      <c r="H22" s="1"/>
    </row>
    <row r="23" spans="1:8" x14ac:dyDescent="0.25">
      <c r="A23" s="63" t="s">
        <v>45</v>
      </c>
      <c r="B23" s="52">
        <v>702701</v>
      </c>
      <c r="C23" s="52">
        <v>603432</v>
      </c>
      <c r="D23" s="48">
        <v>720000</v>
      </c>
      <c r="E23" s="48">
        <v>720000</v>
      </c>
      <c r="F23" s="48">
        <v>720000</v>
      </c>
    </row>
    <row r="24" spans="1:8" x14ac:dyDescent="0.25">
      <c r="A24" s="64" t="s">
        <v>90</v>
      </c>
      <c r="B24" s="52">
        <v>24554</v>
      </c>
      <c r="C24" s="52">
        <v>3000</v>
      </c>
      <c r="D24" s="48"/>
      <c r="E24" s="48"/>
      <c r="F24" s="48"/>
    </row>
    <row r="25" spans="1:8" x14ac:dyDescent="0.25">
      <c r="A25" s="43" t="s">
        <v>46</v>
      </c>
      <c r="B25" s="44">
        <f>B26</f>
        <v>153318</v>
      </c>
      <c r="C25" s="44">
        <f>C26</f>
        <v>114170</v>
      </c>
      <c r="D25" s="45">
        <f>D26</f>
        <v>50000</v>
      </c>
      <c r="E25" s="45">
        <f>E26</f>
        <v>50000</v>
      </c>
      <c r="F25" s="45">
        <f>F26</f>
        <v>50000</v>
      </c>
      <c r="G25" s="16"/>
      <c r="H25" s="16"/>
    </row>
    <row r="26" spans="1:8" x14ac:dyDescent="0.25">
      <c r="A26" s="63" t="s">
        <v>47</v>
      </c>
      <c r="B26" s="52">
        <v>153318</v>
      </c>
      <c r="C26" s="52">
        <v>114170</v>
      </c>
      <c r="D26" s="48">
        <v>50000</v>
      </c>
      <c r="E26" s="48">
        <v>50000</v>
      </c>
      <c r="F26" s="48">
        <v>50000</v>
      </c>
    </row>
    <row r="27" spans="1:8" x14ac:dyDescent="0.25">
      <c r="A27" s="43" t="s">
        <v>48</v>
      </c>
      <c r="B27" s="44">
        <f>B28</f>
        <v>10893656</v>
      </c>
      <c r="C27" s="44">
        <f>C28</f>
        <v>14817370</v>
      </c>
      <c r="D27" s="45">
        <f>D28</f>
        <v>18401536</v>
      </c>
      <c r="E27" s="45">
        <f>E28</f>
        <v>19945502</v>
      </c>
      <c r="F27" s="45">
        <f>F28</f>
        <v>21642865</v>
      </c>
    </row>
    <row r="28" spans="1:8" x14ac:dyDescent="0.25">
      <c r="A28" s="66" t="s">
        <v>49</v>
      </c>
      <c r="B28" s="52">
        <v>10893656</v>
      </c>
      <c r="C28" s="52">
        <v>14817370</v>
      </c>
      <c r="D28" s="48">
        <v>18401536</v>
      </c>
      <c r="E28" s="48">
        <v>19945502</v>
      </c>
      <c r="F28" s="48">
        <v>21642865</v>
      </c>
    </row>
    <row r="29" spans="1:8" x14ac:dyDescent="0.25">
      <c r="A29" s="67" t="s">
        <v>50</v>
      </c>
      <c r="B29" s="44">
        <f>B30</f>
        <v>1815356</v>
      </c>
      <c r="C29" s="44">
        <f>C30</f>
        <v>1722821</v>
      </c>
      <c r="D29" s="45">
        <f>D30</f>
        <v>904500</v>
      </c>
      <c r="E29" s="45">
        <f>E30</f>
        <v>180000</v>
      </c>
      <c r="F29" s="45">
        <f>F30</f>
        <v>180000</v>
      </c>
    </row>
    <row r="30" spans="1:8" x14ac:dyDescent="0.25">
      <c r="A30" s="66" t="s">
        <v>51</v>
      </c>
      <c r="B30" s="52">
        <v>1815356</v>
      </c>
      <c r="C30" s="52">
        <v>1722821</v>
      </c>
      <c r="D30" s="48">
        <v>904500</v>
      </c>
      <c r="E30" s="48">
        <v>180000</v>
      </c>
      <c r="F30" s="48">
        <v>180000</v>
      </c>
    </row>
    <row r="31" spans="1:8" x14ac:dyDescent="0.25">
      <c r="A31" s="67" t="s">
        <v>52</v>
      </c>
      <c r="B31" s="44">
        <f>B32</f>
        <v>108780</v>
      </c>
      <c r="C31" s="44">
        <f>C32</f>
        <v>5700</v>
      </c>
      <c r="D31" s="45">
        <f>D32</f>
        <v>5000</v>
      </c>
      <c r="E31" s="45">
        <f>E32</f>
        <v>7000</v>
      </c>
      <c r="F31" s="45">
        <f>F32</f>
        <v>7000</v>
      </c>
    </row>
    <row r="32" spans="1:8" x14ac:dyDescent="0.25">
      <c r="A32" s="66" t="s">
        <v>53</v>
      </c>
      <c r="B32" s="52">
        <v>108780</v>
      </c>
      <c r="C32" s="52">
        <v>5700</v>
      </c>
      <c r="D32" s="48">
        <v>5000</v>
      </c>
      <c r="E32" s="48">
        <v>7000</v>
      </c>
      <c r="F32" s="48">
        <v>7000</v>
      </c>
    </row>
    <row r="33" spans="1:6" x14ac:dyDescent="0.25">
      <c r="A33" s="67" t="s">
        <v>80</v>
      </c>
      <c r="B33" s="44">
        <f>B34</f>
        <v>228</v>
      </c>
      <c r="C33" s="44"/>
      <c r="D33" s="45"/>
      <c r="E33" s="45"/>
      <c r="F33" s="45"/>
    </row>
    <row r="34" spans="1:6" x14ac:dyDescent="0.25">
      <c r="A34" s="66" t="s">
        <v>82</v>
      </c>
      <c r="B34" s="60">
        <v>228</v>
      </c>
      <c r="C34" s="69">
        <v>0</v>
      </c>
      <c r="D34" s="60">
        <v>0</v>
      </c>
      <c r="E34" s="60">
        <v>0</v>
      </c>
      <c r="F34" s="60">
        <v>0</v>
      </c>
    </row>
  </sheetData>
  <mergeCells count="1">
    <mergeCell ref="A2:F2"/>
  </mergeCells>
  <pageMargins left="0.7" right="0.7" top="0.75" bottom="0.75" header="0.511811023622047" footer="0.511811023622047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zoomScale="95" zoomScaleNormal="95" workbookViewId="0">
      <selection activeCell="K11" sqref="K11"/>
    </sheetView>
  </sheetViews>
  <sheetFormatPr defaultColWidth="8.5703125" defaultRowHeight="15" x14ac:dyDescent="0.25"/>
  <cols>
    <col min="1" max="1" width="44.7109375" style="1" customWidth="1"/>
    <col min="2" max="6" width="19.42578125" style="1" customWidth="1"/>
    <col min="7" max="8" width="25.28515625" style="1" customWidth="1"/>
  </cols>
  <sheetData>
    <row r="1" spans="1:8" ht="18" x14ac:dyDescent="0.25">
      <c r="A1" s="3"/>
      <c r="B1" s="3"/>
      <c r="C1" s="3"/>
      <c r="D1" s="3"/>
      <c r="E1" s="3"/>
      <c r="F1" s="3"/>
      <c r="G1" s="3"/>
      <c r="H1" s="3"/>
    </row>
    <row r="2" spans="1:8" ht="15.75" customHeight="1" x14ac:dyDescent="0.25">
      <c r="A2" s="99" t="s">
        <v>54</v>
      </c>
      <c r="B2" s="99"/>
      <c r="C2" s="99"/>
      <c r="D2" s="99"/>
      <c r="E2" s="99"/>
      <c r="F2" s="99"/>
      <c r="G2" s="39"/>
      <c r="H2" s="39"/>
    </row>
    <row r="3" spans="1:8" ht="18" x14ac:dyDescent="0.25">
      <c r="A3" s="3"/>
      <c r="B3" s="3"/>
      <c r="C3" s="3"/>
      <c r="D3" s="3"/>
      <c r="E3" s="3"/>
      <c r="F3" s="3"/>
      <c r="G3" s="5"/>
      <c r="H3" s="5"/>
    </row>
    <row r="4" spans="1:8" ht="25.5" customHeight="1" x14ac:dyDescent="0.25">
      <c r="A4" s="61" t="s">
        <v>2</v>
      </c>
      <c r="B4" s="40" t="s">
        <v>3</v>
      </c>
      <c r="C4" s="40" t="s">
        <v>4</v>
      </c>
      <c r="D4" s="40" t="s">
        <v>5</v>
      </c>
      <c r="E4" s="40" t="s">
        <v>6</v>
      </c>
      <c r="F4" s="40" t="s">
        <v>7</v>
      </c>
    </row>
    <row r="5" spans="1:8" s="42" customFormat="1" ht="11.25" x14ac:dyDescent="0.2">
      <c r="A5" s="62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</row>
    <row r="6" spans="1:8" x14ac:dyDescent="0.25">
      <c r="A6" s="43" t="s">
        <v>33</v>
      </c>
      <c r="B6" s="44">
        <f t="shared" ref="B6:F8" si="0">B7</f>
        <v>15486502</v>
      </c>
      <c r="C6" s="44">
        <f t="shared" si="0"/>
        <v>17266493</v>
      </c>
      <c r="D6" s="45">
        <f t="shared" si="0"/>
        <v>20081036</v>
      </c>
      <c r="E6" s="45">
        <f t="shared" si="0"/>
        <v>20902502</v>
      </c>
      <c r="F6" s="45">
        <f t="shared" si="0"/>
        <v>22599865</v>
      </c>
    </row>
    <row r="7" spans="1:8" x14ac:dyDescent="0.25">
      <c r="A7" s="43" t="s">
        <v>55</v>
      </c>
      <c r="B7" s="44">
        <f t="shared" si="0"/>
        <v>15486502</v>
      </c>
      <c r="C7" s="44">
        <f t="shared" si="0"/>
        <v>17266493</v>
      </c>
      <c r="D7" s="45">
        <f t="shared" si="0"/>
        <v>20081036</v>
      </c>
      <c r="E7" s="45">
        <f t="shared" si="0"/>
        <v>20902502</v>
      </c>
      <c r="F7" s="45">
        <f t="shared" si="0"/>
        <v>22599865</v>
      </c>
    </row>
    <row r="8" spans="1:8" x14ac:dyDescent="0.25">
      <c r="A8" s="67" t="s">
        <v>56</v>
      </c>
      <c r="B8" s="44">
        <f t="shared" si="0"/>
        <v>15486502</v>
      </c>
      <c r="C8" s="44">
        <f t="shared" si="0"/>
        <v>17266493</v>
      </c>
      <c r="D8" s="45">
        <f t="shared" si="0"/>
        <v>20081036</v>
      </c>
      <c r="E8" s="45">
        <f t="shared" si="0"/>
        <v>20902502</v>
      </c>
      <c r="F8" s="45">
        <f t="shared" si="0"/>
        <v>22599865</v>
      </c>
    </row>
    <row r="9" spans="1:8" x14ac:dyDescent="0.25">
      <c r="A9" s="70" t="s">
        <v>57</v>
      </c>
      <c r="B9" s="60">
        <v>15486502</v>
      </c>
      <c r="C9" s="60">
        <v>17266493</v>
      </c>
      <c r="D9" s="60">
        <v>20081036</v>
      </c>
      <c r="E9" s="60">
        <v>20902502</v>
      </c>
      <c r="F9" s="60">
        <v>22599865</v>
      </c>
    </row>
  </sheetData>
  <mergeCells count="1">
    <mergeCell ref="A2:F2"/>
  </mergeCells>
  <pageMargins left="0.7" right="0.7" top="0.75" bottom="0.75" header="0.511811023622047" footer="0.511811023622047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opLeftCell="C1" zoomScale="95" zoomScaleNormal="95" workbookViewId="0">
      <selection activeCell="H14" sqref="H14"/>
    </sheetView>
  </sheetViews>
  <sheetFormatPr defaultColWidth="8.5703125" defaultRowHeight="15" x14ac:dyDescent="0.25"/>
  <cols>
    <col min="1" max="1" width="7.42578125" style="1" customWidth="1"/>
    <col min="2" max="2" width="8.42578125" style="1" customWidth="1"/>
    <col min="3" max="3" width="44.7109375" style="1" customWidth="1"/>
    <col min="4" max="8" width="19.42578125" style="1" customWidth="1"/>
    <col min="9" max="10" width="25.28515625" style="1" customWidth="1"/>
  </cols>
  <sheetData>
    <row r="1" spans="1:10" ht="18" x14ac:dyDescent="0.2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15.75" customHeight="1" x14ac:dyDescent="0.25">
      <c r="A2" s="99" t="s">
        <v>0</v>
      </c>
      <c r="B2" s="99"/>
      <c r="C2" s="99"/>
      <c r="D2" s="99"/>
      <c r="E2" s="99"/>
      <c r="F2" s="99"/>
      <c r="G2" s="99"/>
      <c r="H2" s="99"/>
      <c r="I2" s="4"/>
      <c r="J2" s="4"/>
    </row>
    <row r="3" spans="1:10" ht="18" x14ac:dyDescent="0.25">
      <c r="A3" s="3"/>
      <c r="B3" s="3"/>
      <c r="C3" s="3"/>
      <c r="D3" s="3"/>
      <c r="E3" s="3"/>
      <c r="F3" s="3"/>
      <c r="G3" s="3"/>
      <c r="H3" s="3"/>
      <c r="I3" s="5"/>
      <c r="J3" s="5"/>
    </row>
    <row r="4" spans="1:10" ht="15.75" customHeight="1" x14ac:dyDescent="0.25">
      <c r="A4" s="99" t="s">
        <v>58</v>
      </c>
      <c r="B4" s="99"/>
      <c r="C4" s="99"/>
      <c r="D4" s="99"/>
      <c r="E4" s="99"/>
      <c r="F4" s="99"/>
      <c r="G4" s="99"/>
      <c r="H4" s="99"/>
      <c r="I4" s="6"/>
      <c r="J4" s="6"/>
    </row>
    <row r="5" spans="1:10" ht="18" x14ac:dyDescent="0.25">
      <c r="A5" s="3"/>
      <c r="B5" s="3"/>
      <c r="C5" s="3"/>
      <c r="D5" s="3"/>
      <c r="E5" s="3"/>
      <c r="F5" s="3"/>
      <c r="G5" s="3"/>
      <c r="H5" s="3"/>
      <c r="I5" s="5"/>
      <c r="J5" s="5"/>
    </row>
    <row r="6" spans="1:10" ht="15.75" customHeight="1" x14ac:dyDescent="0.25">
      <c r="A6" s="99" t="s">
        <v>59</v>
      </c>
      <c r="B6" s="99"/>
      <c r="C6" s="99"/>
      <c r="D6" s="99"/>
      <c r="E6" s="99"/>
      <c r="F6" s="99"/>
      <c r="G6" s="99"/>
      <c r="H6" s="99"/>
      <c r="I6" s="39"/>
      <c r="J6" s="39"/>
    </row>
    <row r="7" spans="1:10" ht="18" x14ac:dyDescent="0.25">
      <c r="A7" s="3"/>
      <c r="B7" s="3"/>
      <c r="C7" s="3"/>
      <c r="D7" s="3"/>
      <c r="E7" s="3"/>
      <c r="F7" s="3"/>
      <c r="G7" s="3"/>
      <c r="H7" s="3"/>
      <c r="I7" s="5"/>
      <c r="J7" s="5"/>
    </row>
    <row r="8" spans="1:10" ht="25.5" customHeight="1" x14ac:dyDescent="0.25">
      <c r="A8" s="106" t="s">
        <v>2</v>
      </c>
      <c r="B8" s="106"/>
      <c r="C8" s="106"/>
      <c r="D8" s="40" t="s">
        <v>3</v>
      </c>
      <c r="E8" s="40" t="s">
        <v>4</v>
      </c>
      <c r="F8" s="40" t="s">
        <v>5</v>
      </c>
      <c r="G8" s="40" t="s">
        <v>6</v>
      </c>
      <c r="H8" s="40" t="s">
        <v>7</v>
      </c>
    </row>
    <row r="9" spans="1:10" x14ac:dyDescent="0.25">
      <c r="A9" s="107">
        <v>1</v>
      </c>
      <c r="B9" s="107"/>
      <c r="C9" s="107"/>
      <c r="D9" s="41">
        <v>2</v>
      </c>
      <c r="E9" s="41">
        <v>3</v>
      </c>
      <c r="F9" s="41">
        <v>4</v>
      </c>
      <c r="G9" s="41">
        <v>5</v>
      </c>
      <c r="H9" s="41">
        <v>6</v>
      </c>
      <c r="I9" s="42"/>
      <c r="J9" s="42"/>
    </row>
    <row r="10" spans="1:10" x14ac:dyDescent="0.25">
      <c r="A10" s="43">
        <v>8</v>
      </c>
      <c r="B10" s="43"/>
      <c r="C10" s="43" t="s">
        <v>60</v>
      </c>
      <c r="D10" s="43"/>
      <c r="E10" s="43"/>
      <c r="F10" s="48"/>
      <c r="G10" s="48"/>
      <c r="H10" s="48"/>
    </row>
    <row r="11" spans="1:10" x14ac:dyDescent="0.25">
      <c r="A11" s="43"/>
      <c r="B11" s="46">
        <v>84</v>
      </c>
      <c r="C11" s="46" t="s">
        <v>61</v>
      </c>
      <c r="D11" s="43">
        <v>0</v>
      </c>
      <c r="E11" s="43">
        <v>0</v>
      </c>
      <c r="F11" s="48">
        <v>0</v>
      </c>
      <c r="G11" s="48">
        <v>0</v>
      </c>
      <c r="H11" s="48">
        <v>0</v>
      </c>
    </row>
    <row r="12" spans="1:10" x14ac:dyDescent="0.25">
      <c r="A12" s="49" t="s">
        <v>62</v>
      </c>
      <c r="B12" s="49"/>
      <c r="C12" s="66"/>
      <c r="D12" s="46"/>
      <c r="E12" s="46"/>
      <c r="F12" s="48"/>
      <c r="G12" s="48"/>
      <c r="H12" s="48"/>
    </row>
    <row r="13" spans="1:10" x14ac:dyDescent="0.25">
      <c r="A13" s="50">
        <v>5</v>
      </c>
      <c r="B13" s="50"/>
      <c r="C13" s="55" t="s">
        <v>63</v>
      </c>
      <c r="D13" s="46"/>
      <c r="E13" s="46"/>
      <c r="F13" s="48"/>
      <c r="G13" s="48"/>
      <c r="H13" s="48"/>
    </row>
    <row r="14" spans="1:10" ht="25.5" x14ac:dyDescent="0.25">
      <c r="A14" s="46"/>
      <c r="B14" s="46">
        <v>54</v>
      </c>
      <c r="C14" s="56" t="s">
        <v>64</v>
      </c>
      <c r="D14" s="46">
        <v>0</v>
      </c>
      <c r="E14" s="46">
        <v>0</v>
      </c>
      <c r="F14" s="48">
        <v>0</v>
      </c>
      <c r="G14" s="48">
        <v>0</v>
      </c>
      <c r="H14" s="48">
        <v>0</v>
      </c>
    </row>
    <row r="15" spans="1:10" x14ac:dyDescent="0.25">
      <c r="A15" s="49" t="s">
        <v>62</v>
      </c>
      <c r="B15" s="50"/>
      <c r="C15" s="55"/>
      <c r="D15" s="46"/>
      <c r="E15" s="46"/>
      <c r="F15" s="48"/>
      <c r="G15" s="48"/>
      <c r="H15" s="48"/>
    </row>
  </sheetData>
  <mergeCells count="5">
    <mergeCell ref="A2:H2"/>
    <mergeCell ref="A4:H4"/>
    <mergeCell ref="A6:H6"/>
    <mergeCell ref="A8:C8"/>
    <mergeCell ref="A9:C9"/>
  </mergeCells>
  <pageMargins left="0.7" right="0.7" top="0.75" bottom="0.75" header="0.511811023622047" footer="0.511811023622047"/>
  <pageSetup paperSize="9" scale="83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topLeftCell="A55" zoomScale="95" zoomScaleNormal="95" workbookViewId="0">
      <selection activeCell="F64" sqref="F64"/>
    </sheetView>
  </sheetViews>
  <sheetFormatPr defaultColWidth="8.5703125" defaultRowHeight="15" x14ac:dyDescent="0.25"/>
  <cols>
    <col min="1" max="1" width="36.7109375" style="1" customWidth="1"/>
    <col min="2" max="2" width="50.7109375" style="1" customWidth="1"/>
    <col min="3" max="7" width="19.42578125" style="1" customWidth="1"/>
    <col min="8" max="9" width="24.28515625" style="1" customWidth="1"/>
  </cols>
  <sheetData>
    <row r="1" spans="1:9" ht="18" x14ac:dyDescent="0.25">
      <c r="A1" s="3"/>
      <c r="B1" s="108" t="s">
        <v>92</v>
      </c>
      <c r="C1" s="108"/>
      <c r="D1" s="3"/>
      <c r="E1" s="3"/>
      <c r="F1" s="3"/>
      <c r="G1" s="3"/>
      <c r="H1" s="5"/>
      <c r="I1" s="5"/>
    </row>
    <row r="2" spans="1:9" ht="18" customHeight="1" x14ac:dyDescent="0.25">
      <c r="A2" s="99" t="s">
        <v>91</v>
      </c>
      <c r="B2" s="99"/>
      <c r="C2" s="99"/>
      <c r="D2" s="99"/>
      <c r="E2" s="99"/>
      <c r="F2" s="99"/>
      <c r="G2" s="99"/>
      <c r="H2" s="6"/>
      <c r="I2" s="6"/>
    </row>
    <row r="3" spans="1:9" ht="18" x14ac:dyDescent="0.25">
      <c r="A3" s="3"/>
      <c r="B3" s="3"/>
      <c r="C3" s="3"/>
      <c r="D3" s="3"/>
      <c r="E3" s="3"/>
      <c r="F3" s="3"/>
      <c r="G3" s="3"/>
      <c r="H3" s="5"/>
      <c r="I3" s="5"/>
    </row>
    <row r="4" spans="1:9" ht="25.5" customHeight="1" x14ac:dyDescent="0.25">
      <c r="A4" s="106" t="s">
        <v>2</v>
      </c>
      <c r="B4" s="106"/>
      <c r="C4" s="40" t="s">
        <v>3</v>
      </c>
      <c r="D4" s="40" t="s">
        <v>4</v>
      </c>
      <c r="E4" s="40" t="s">
        <v>5</v>
      </c>
      <c r="F4" s="40" t="s">
        <v>6</v>
      </c>
      <c r="G4" s="40" t="s">
        <v>7</v>
      </c>
    </row>
    <row r="5" spans="1:9" ht="22.7" customHeight="1" x14ac:dyDescent="0.25">
      <c r="A5" s="71">
        <v>33739</v>
      </c>
      <c r="B5" s="72" t="s">
        <v>83</v>
      </c>
      <c r="C5" s="83">
        <f>C6+C23</f>
        <v>10118664</v>
      </c>
      <c r="D5" s="83">
        <f>D6+D23+D33</f>
        <v>17266493</v>
      </c>
      <c r="E5" s="84">
        <f>E6+E23</f>
        <v>20081036</v>
      </c>
      <c r="F5" s="84">
        <f>F6+F23</f>
        <v>20902502</v>
      </c>
      <c r="G5" s="84">
        <f>G6+G23</f>
        <v>22599865</v>
      </c>
    </row>
    <row r="6" spans="1:9" ht="22.7" customHeight="1" x14ac:dyDescent="0.25">
      <c r="A6" s="71">
        <v>3602</v>
      </c>
      <c r="B6" s="72" t="s">
        <v>65</v>
      </c>
      <c r="C6" s="83">
        <f t="shared" ref="C6:G7" si="0">C7</f>
        <v>368416</v>
      </c>
      <c r="D6" s="83">
        <f t="shared" si="0"/>
        <v>603432</v>
      </c>
      <c r="E6" s="84">
        <f t="shared" si="0"/>
        <v>720000</v>
      </c>
      <c r="F6" s="84">
        <f t="shared" si="0"/>
        <v>720000</v>
      </c>
      <c r="G6" s="84">
        <f t="shared" si="0"/>
        <v>720000</v>
      </c>
    </row>
    <row r="7" spans="1:9" ht="22.7" customHeight="1" x14ac:dyDescent="0.25">
      <c r="A7" s="71" t="s">
        <v>66</v>
      </c>
      <c r="B7" s="72" t="s">
        <v>84</v>
      </c>
      <c r="C7" s="83">
        <f t="shared" si="0"/>
        <v>368416</v>
      </c>
      <c r="D7" s="83">
        <f t="shared" si="0"/>
        <v>603432</v>
      </c>
      <c r="E7" s="84">
        <f t="shared" si="0"/>
        <v>720000</v>
      </c>
      <c r="F7" s="84">
        <f t="shared" si="0"/>
        <v>720000</v>
      </c>
      <c r="G7" s="84">
        <f t="shared" si="0"/>
        <v>720000</v>
      </c>
    </row>
    <row r="8" spans="1:9" ht="22.7" customHeight="1" x14ac:dyDescent="0.25">
      <c r="A8" s="71"/>
      <c r="B8" s="73" t="s">
        <v>67</v>
      </c>
      <c r="C8" s="83">
        <f>C9+C16</f>
        <v>368416</v>
      </c>
      <c r="D8" s="83">
        <f>D16</f>
        <v>603432</v>
      </c>
      <c r="E8" s="84">
        <f>E9</f>
        <v>720000</v>
      </c>
      <c r="F8" s="84">
        <f>F9</f>
        <v>720000</v>
      </c>
      <c r="G8" s="84">
        <f>G9</f>
        <v>720000</v>
      </c>
    </row>
    <row r="9" spans="1:9" ht="22.7" customHeight="1" x14ac:dyDescent="0.25">
      <c r="A9" s="74">
        <v>11</v>
      </c>
      <c r="B9" s="73" t="s">
        <v>67</v>
      </c>
      <c r="C9" s="83">
        <f>C10+C12</f>
        <v>21665</v>
      </c>
      <c r="D9" s="83">
        <f>D10+D12</f>
        <v>0</v>
      </c>
      <c r="E9" s="84">
        <f>E10+E12</f>
        <v>720000</v>
      </c>
      <c r="F9" s="84">
        <f>F10+F12</f>
        <v>720000</v>
      </c>
      <c r="G9" s="84">
        <f>G10+G12</f>
        <v>720000</v>
      </c>
    </row>
    <row r="10" spans="1:9" ht="25.5" customHeight="1" x14ac:dyDescent="0.25">
      <c r="A10" s="59">
        <v>3</v>
      </c>
      <c r="B10" s="75" t="s">
        <v>34</v>
      </c>
      <c r="C10" s="85">
        <f>C11</f>
        <v>796</v>
      </c>
      <c r="D10" s="85"/>
      <c r="E10" s="86">
        <f>E11</f>
        <v>150000</v>
      </c>
      <c r="F10" s="86">
        <f>F11</f>
        <v>200000</v>
      </c>
      <c r="G10" s="86">
        <f>G11</f>
        <v>200000</v>
      </c>
    </row>
    <row r="11" spans="1:9" ht="25.5" customHeight="1" x14ac:dyDescent="0.25">
      <c r="A11" s="76">
        <v>32</v>
      </c>
      <c r="B11" s="75" t="s">
        <v>36</v>
      </c>
      <c r="C11" s="85">
        <v>796</v>
      </c>
      <c r="D11" s="85"/>
      <c r="E11" s="86">
        <v>150000</v>
      </c>
      <c r="F11" s="86">
        <v>200000</v>
      </c>
      <c r="G11" s="86">
        <v>200000</v>
      </c>
    </row>
    <row r="12" spans="1:9" ht="25.5" customHeight="1" x14ac:dyDescent="0.25">
      <c r="A12" s="76">
        <v>4</v>
      </c>
      <c r="B12" s="75" t="s">
        <v>39</v>
      </c>
      <c r="C12" s="85">
        <f>C14</f>
        <v>20869</v>
      </c>
      <c r="D12" s="85"/>
      <c r="E12" s="86">
        <f>E13+E14+E15</f>
        <v>570000</v>
      </c>
      <c r="F12" s="86">
        <f>F13+F14+F15</f>
        <v>520000</v>
      </c>
      <c r="G12" s="86">
        <f>G13+G14+G15</f>
        <v>520000</v>
      </c>
    </row>
    <row r="13" spans="1:9" ht="25.5" customHeight="1" x14ac:dyDescent="0.25">
      <c r="A13" s="76">
        <v>41</v>
      </c>
      <c r="B13" s="77" t="s">
        <v>40</v>
      </c>
      <c r="C13" s="85"/>
      <c r="D13" s="85"/>
      <c r="E13" s="86"/>
      <c r="F13" s="86"/>
      <c r="G13" s="86"/>
    </row>
    <row r="14" spans="1:9" ht="25.5" customHeight="1" x14ac:dyDescent="0.25">
      <c r="A14" s="76">
        <v>42</v>
      </c>
      <c r="B14" s="75" t="s">
        <v>41</v>
      </c>
      <c r="C14" s="85">
        <v>20869</v>
      </c>
      <c r="D14" s="85"/>
      <c r="E14" s="86">
        <v>550000</v>
      </c>
      <c r="F14" s="86">
        <v>470000</v>
      </c>
      <c r="G14" s="86">
        <v>470000</v>
      </c>
    </row>
    <row r="15" spans="1:9" ht="25.5" customHeight="1" x14ac:dyDescent="0.25">
      <c r="A15" s="76">
        <v>45</v>
      </c>
      <c r="B15" s="78" t="s">
        <v>42</v>
      </c>
      <c r="C15" s="85"/>
      <c r="D15" s="85"/>
      <c r="E15" s="86">
        <v>20000</v>
      </c>
      <c r="F15" s="86">
        <v>50000</v>
      </c>
      <c r="G15" s="86">
        <v>50000</v>
      </c>
    </row>
    <row r="16" spans="1:9" ht="25.5" customHeight="1" x14ac:dyDescent="0.25">
      <c r="A16" s="74">
        <v>12</v>
      </c>
      <c r="B16" s="73" t="s">
        <v>68</v>
      </c>
      <c r="C16" s="83">
        <f>C17+C19</f>
        <v>346751</v>
      </c>
      <c r="D16" s="83">
        <f>D17+D19</f>
        <v>603432</v>
      </c>
      <c r="E16" s="84"/>
      <c r="F16" s="84"/>
      <c r="G16" s="84"/>
    </row>
    <row r="17" spans="1:9" ht="25.5" customHeight="1" x14ac:dyDescent="0.25">
      <c r="A17" s="76">
        <v>3</v>
      </c>
      <c r="B17" s="75" t="s">
        <v>34</v>
      </c>
      <c r="C17" s="85">
        <f>C18</f>
        <v>178207</v>
      </c>
      <c r="D17" s="85">
        <f>D18</f>
        <v>180943</v>
      </c>
      <c r="E17" s="86"/>
      <c r="F17" s="86"/>
      <c r="G17" s="86"/>
    </row>
    <row r="18" spans="1:9" ht="25.5" customHeight="1" x14ac:dyDescent="0.25">
      <c r="A18" s="76">
        <v>32</v>
      </c>
      <c r="B18" s="75" t="s">
        <v>36</v>
      </c>
      <c r="C18" s="85">
        <v>178207</v>
      </c>
      <c r="D18" s="85">
        <v>180943</v>
      </c>
      <c r="E18" s="86"/>
      <c r="F18" s="86"/>
      <c r="G18" s="86"/>
    </row>
    <row r="19" spans="1:9" ht="25.5" customHeight="1" x14ac:dyDescent="0.25">
      <c r="A19" s="76">
        <v>4</v>
      </c>
      <c r="B19" s="75" t="s">
        <v>39</v>
      </c>
      <c r="C19" s="85">
        <f>C20+C21+C22</f>
        <v>168544</v>
      </c>
      <c r="D19" s="85">
        <f>D20+D21+D22</f>
        <v>422489</v>
      </c>
      <c r="E19" s="86"/>
      <c r="F19" s="86"/>
      <c r="G19" s="86"/>
    </row>
    <row r="20" spans="1:9" ht="25.5" customHeight="1" x14ac:dyDescent="0.25">
      <c r="A20" s="76">
        <v>41</v>
      </c>
      <c r="B20" s="75" t="s">
        <v>40</v>
      </c>
      <c r="C20" s="85">
        <v>2472</v>
      </c>
      <c r="D20" s="85"/>
      <c r="E20" s="86"/>
      <c r="F20" s="86"/>
      <c r="G20" s="86"/>
    </row>
    <row r="21" spans="1:9" ht="25.5" customHeight="1" x14ac:dyDescent="0.25">
      <c r="A21" s="76">
        <v>42</v>
      </c>
      <c r="B21" s="82" t="s">
        <v>41</v>
      </c>
      <c r="C21" s="90">
        <v>147690</v>
      </c>
      <c r="D21" s="85">
        <v>337136</v>
      </c>
      <c r="E21" s="86"/>
      <c r="F21" s="86"/>
      <c r="G21" s="86"/>
    </row>
    <row r="22" spans="1:9" ht="25.5" customHeight="1" x14ac:dyDescent="0.25">
      <c r="A22" s="76">
        <v>45</v>
      </c>
      <c r="B22" s="56" t="s">
        <v>42</v>
      </c>
      <c r="C22" s="90">
        <v>18382</v>
      </c>
      <c r="D22" s="85">
        <v>85353</v>
      </c>
      <c r="E22" s="86"/>
      <c r="F22" s="86"/>
      <c r="G22" s="86"/>
    </row>
    <row r="23" spans="1:9" ht="25.5" customHeight="1" x14ac:dyDescent="0.25">
      <c r="A23" s="71">
        <v>3605</v>
      </c>
      <c r="B23" s="71" t="s">
        <v>69</v>
      </c>
      <c r="C23" s="96">
        <f>C24</f>
        <v>9750248</v>
      </c>
      <c r="D23" s="83">
        <f>D24</f>
        <v>16660061</v>
      </c>
      <c r="E23" s="84">
        <f>E24</f>
        <v>19361036</v>
      </c>
      <c r="F23" s="84">
        <f>F24</f>
        <v>20182502</v>
      </c>
      <c r="G23" s="84">
        <f>G24</f>
        <v>21879865</v>
      </c>
    </row>
    <row r="24" spans="1:9" ht="25.5" customHeight="1" x14ac:dyDescent="0.25">
      <c r="A24" s="71" t="s">
        <v>70</v>
      </c>
      <c r="B24" s="71" t="s">
        <v>71</v>
      </c>
      <c r="C24" s="96">
        <f>C25+C36+C46+C53</f>
        <v>9750248</v>
      </c>
      <c r="D24" s="83">
        <f>D25+D36+D46+D53</f>
        <v>16660061</v>
      </c>
      <c r="E24" s="84">
        <f>E25+E36+E46+E53</f>
        <v>19361036</v>
      </c>
      <c r="F24" s="84">
        <f>F25+F36+F46+F53</f>
        <v>20182502</v>
      </c>
      <c r="G24" s="84">
        <f>G25+G36+G46+G53</f>
        <v>21879865</v>
      </c>
    </row>
    <row r="25" spans="1:9" ht="25.5" customHeight="1" x14ac:dyDescent="0.25">
      <c r="A25" s="74"/>
      <c r="B25" s="95" t="s">
        <v>72</v>
      </c>
      <c r="C25" s="96">
        <f t="shared" ref="C25:G25" si="1">C26</f>
        <v>148770</v>
      </c>
      <c r="D25" s="83">
        <f t="shared" si="1"/>
        <v>114170</v>
      </c>
      <c r="E25" s="84">
        <f t="shared" si="1"/>
        <v>50000</v>
      </c>
      <c r="F25" s="84">
        <f t="shared" si="1"/>
        <v>50000</v>
      </c>
      <c r="G25" s="84">
        <f t="shared" si="1"/>
        <v>50000</v>
      </c>
    </row>
    <row r="26" spans="1:9" ht="25.5" customHeight="1" x14ac:dyDescent="0.25">
      <c r="A26" s="74">
        <v>32</v>
      </c>
      <c r="B26" s="95" t="s">
        <v>72</v>
      </c>
      <c r="C26" s="96">
        <f>C30</f>
        <v>148770</v>
      </c>
      <c r="D26" s="83">
        <f>D27+D30</f>
        <v>114170</v>
      </c>
      <c r="E26" s="84">
        <f>E30</f>
        <v>50000</v>
      </c>
      <c r="F26" s="84">
        <f>F30</f>
        <v>50000</v>
      </c>
      <c r="G26" s="84">
        <f>G30</f>
        <v>50000</v>
      </c>
    </row>
    <row r="27" spans="1:9" ht="25.5" customHeight="1" x14ac:dyDescent="0.25">
      <c r="A27" s="81">
        <v>3</v>
      </c>
      <c r="B27" s="97" t="s">
        <v>34</v>
      </c>
      <c r="C27" s="96"/>
      <c r="D27" s="83">
        <f>D28+D29</f>
        <v>5770</v>
      </c>
      <c r="E27" s="84"/>
      <c r="F27" s="84"/>
      <c r="G27" s="84"/>
    </row>
    <row r="28" spans="1:9" ht="25.5" customHeight="1" x14ac:dyDescent="0.25">
      <c r="A28" s="81">
        <v>32</v>
      </c>
      <c r="B28" s="97" t="s">
        <v>36</v>
      </c>
      <c r="C28" s="96"/>
      <c r="D28" s="87">
        <v>5300</v>
      </c>
      <c r="E28" s="84"/>
      <c r="F28" s="84"/>
      <c r="G28" s="84"/>
    </row>
    <row r="29" spans="1:9" ht="25.5" customHeight="1" x14ac:dyDescent="0.25">
      <c r="A29" s="81">
        <v>34</v>
      </c>
      <c r="B29" s="97" t="s">
        <v>37</v>
      </c>
      <c r="C29" s="96"/>
      <c r="D29" s="87">
        <v>470</v>
      </c>
      <c r="E29" s="84"/>
      <c r="F29" s="84"/>
      <c r="G29" s="84"/>
    </row>
    <row r="30" spans="1:9" ht="25.5" customHeight="1" x14ac:dyDescent="0.25">
      <c r="A30" s="80">
        <v>4</v>
      </c>
      <c r="B30" s="75" t="s">
        <v>86</v>
      </c>
      <c r="C30" s="85">
        <f>C32</f>
        <v>148770</v>
      </c>
      <c r="D30" s="85">
        <f>D31+D32</f>
        <v>108400</v>
      </c>
      <c r="E30" s="86">
        <f>E32</f>
        <v>50000</v>
      </c>
      <c r="F30" s="86">
        <f>F32</f>
        <v>50000</v>
      </c>
      <c r="G30" s="86">
        <f>G32</f>
        <v>50000</v>
      </c>
    </row>
    <row r="31" spans="1:9" ht="25.5" customHeight="1" x14ac:dyDescent="0.25">
      <c r="A31" s="79">
        <v>41</v>
      </c>
      <c r="B31" s="75" t="s">
        <v>87</v>
      </c>
      <c r="C31" s="85"/>
      <c r="D31" s="85">
        <v>5000</v>
      </c>
      <c r="E31" s="86"/>
      <c r="F31" s="86"/>
      <c r="G31" s="86"/>
    </row>
    <row r="32" spans="1:9" s="65" customFormat="1" ht="25.5" customHeight="1" x14ac:dyDescent="0.25">
      <c r="A32" s="79">
        <v>42</v>
      </c>
      <c r="B32" s="75" t="s">
        <v>85</v>
      </c>
      <c r="C32" s="85">
        <v>148770</v>
      </c>
      <c r="D32" s="85">
        <v>103400</v>
      </c>
      <c r="E32" s="86">
        <v>50000</v>
      </c>
      <c r="F32" s="86">
        <v>50000</v>
      </c>
      <c r="G32" s="86">
        <v>50000</v>
      </c>
      <c r="H32" s="1"/>
      <c r="I32" s="1"/>
    </row>
    <row r="33" spans="1:9" s="65" customFormat="1" ht="25.5" customHeight="1" x14ac:dyDescent="0.25">
      <c r="A33" s="80">
        <v>42</v>
      </c>
      <c r="B33" s="73" t="s">
        <v>88</v>
      </c>
      <c r="C33" s="85"/>
      <c r="D33" s="88">
        <f>D34</f>
        <v>3000</v>
      </c>
      <c r="E33" s="86"/>
      <c r="F33" s="86"/>
      <c r="G33" s="86"/>
      <c r="H33" s="1"/>
      <c r="I33" s="1"/>
    </row>
    <row r="34" spans="1:9" s="65" customFormat="1" ht="25.5" customHeight="1" x14ac:dyDescent="0.25">
      <c r="A34" s="82">
        <v>3</v>
      </c>
      <c r="B34" s="73" t="s">
        <v>34</v>
      </c>
      <c r="C34" s="85"/>
      <c r="D34" s="85">
        <f>D35</f>
        <v>3000</v>
      </c>
      <c r="E34" s="86"/>
      <c r="F34" s="86"/>
      <c r="G34" s="86"/>
      <c r="H34" s="1"/>
      <c r="I34" s="1"/>
    </row>
    <row r="35" spans="1:9" s="65" customFormat="1" ht="25.5" customHeight="1" x14ac:dyDescent="0.25">
      <c r="A35" s="82">
        <v>32</v>
      </c>
      <c r="B35" s="75" t="s">
        <v>36</v>
      </c>
      <c r="C35" s="85"/>
      <c r="D35" s="85">
        <v>3000</v>
      </c>
      <c r="E35" s="86"/>
      <c r="F35" s="86"/>
      <c r="G35" s="86"/>
      <c r="H35" s="1"/>
      <c r="I35" s="1"/>
    </row>
    <row r="36" spans="1:9" ht="25.5" customHeight="1" x14ac:dyDescent="0.25">
      <c r="A36" s="71"/>
      <c r="B36" s="73" t="s">
        <v>73</v>
      </c>
      <c r="C36" s="89">
        <f>C37</f>
        <v>8806866</v>
      </c>
      <c r="D36" s="83">
        <f>D37</f>
        <v>14817370</v>
      </c>
      <c r="E36" s="84">
        <f>E37</f>
        <v>18401536</v>
      </c>
      <c r="F36" s="84">
        <f>F37</f>
        <v>19945502</v>
      </c>
      <c r="G36" s="84">
        <f>G37</f>
        <v>21642865</v>
      </c>
    </row>
    <row r="37" spans="1:9" ht="25.5" customHeight="1" x14ac:dyDescent="0.25">
      <c r="A37" s="71">
        <v>43</v>
      </c>
      <c r="B37" s="73" t="s">
        <v>74</v>
      </c>
      <c r="C37" s="83">
        <f>C38+C43</f>
        <v>8806866</v>
      </c>
      <c r="D37" s="83">
        <f>D38</f>
        <v>14817370</v>
      </c>
      <c r="E37" s="84">
        <f>E38</f>
        <v>18401536</v>
      </c>
      <c r="F37" s="84">
        <f>F38</f>
        <v>19945502</v>
      </c>
      <c r="G37" s="84">
        <f>G38</f>
        <v>21642865</v>
      </c>
      <c r="H37" s="65"/>
      <c r="I37" s="65"/>
    </row>
    <row r="38" spans="1:9" ht="18.399999999999999" customHeight="1" x14ac:dyDescent="0.25">
      <c r="A38" s="79">
        <v>3</v>
      </c>
      <c r="B38" s="75" t="s">
        <v>34</v>
      </c>
      <c r="C38" s="85">
        <f>C39+C40+C41+C42</f>
        <v>8798324</v>
      </c>
      <c r="D38" s="85">
        <f>D39+D40+D41</f>
        <v>14817370</v>
      </c>
      <c r="E38" s="86">
        <f>E39+E40+E41</f>
        <v>18401536</v>
      </c>
      <c r="F38" s="86">
        <f>F39+F40+F41</f>
        <v>19945502</v>
      </c>
      <c r="G38" s="86">
        <f>G39+G40+G41</f>
        <v>21642865</v>
      </c>
    </row>
    <row r="39" spans="1:9" ht="15.6" customHeight="1" x14ac:dyDescent="0.25">
      <c r="A39" s="79">
        <v>31</v>
      </c>
      <c r="B39" s="75" t="s">
        <v>35</v>
      </c>
      <c r="C39" s="85">
        <v>6887098</v>
      </c>
      <c r="D39" s="85">
        <v>11655000</v>
      </c>
      <c r="E39" s="86">
        <v>13933636</v>
      </c>
      <c r="F39" s="86">
        <v>14672502</v>
      </c>
      <c r="G39" s="86">
        <v>15023865</v>
      </c>
    </row>
    <row r="40" spans="1:9" ht="18.399999999999999" customHeight="1" x14ac:dyDescent="0.25">
      <c r="A40" s="79">
        <v>32</v>
      </c>
      <c r="B40" s="75" t="s">
        <v>36</v>
      </c>
      <c r="C40" s="85">
        <v>1809778</v>
      </c>
      <c r="D40" s="85">
        <v>3147470</v>
      </c>
      <c r="E40" s="86">
        <v>4443700</v>
      </c>
      <c r="F40" s="86">
        <v>5248000</v>
      </c>
      <c r="G40" s="90">
        <v>6592000</v>
      </c>
    </row>
    <row r="41" spans="1:9" ht="17.100000000000001" customHeight="1" x14ac:dyDescent="0.25">
      <c r="A41" s="79">
        <v>34</v>
      </c>
      <c r="B41" s="75" t="s">
        <v>37</v>
      </c>
      <c r="C41" s="85">
        <v>101448</v>
      </c>
      <c r="D41" s="85">
        <v>14900</v>
      </c>
      <c r="E41" s="86">
        <v>24200</v>
      </c>
      <c r="F41" s="86">
        <v>25000</v>
      </c>
      <c r="G41" s="90">
        <v>27000</v>
      </c>
    </row>
    <row r="42" spans="1:9" ht="17.100000000000001" customHeight="1" x14ac:dyDescent="0.25">
      <c r="A42" s="79"/>
      <c r="B42" s="75"/>
      <c r="C42" s="85"/>
      <c r="D42" s="85"/>
      <c r="E42" s="86"/>
      <c r="F42" s="86"/>
      <c r="G42" s="90"/>
    </row>
    <row r="43" spans="1:9" ht="18.399999999999999" customHeight="1" x14ac:dyDescent="0.25">
      <c r="A43" s="79">
        <v>4</v>
      </c>
      <c r="B43" s="75" t="s">
        <v>39</v>
      </c>
      <c r="C43" s="85">
        <f>C45</f>
        <v>8542</v>
      </c>
      <c r="D43" s="85"/>
      <c r="E43" s="86"/>
      <c r="F43" s="86"/>
      <c r="G43" s="90"/>
    </row>
    <row r="44" spans="1:9" ht="21.95" customHeight="1" x14ac:dyDescent="0.25">
      <c r="A44" s="76">
        <v>41</v>
      </c>
      <c r="B44" s="75" t="s">
        <v>40</v>
      </c>
      <c r="C44" s="85"/>
      <c r="D44" s="85"/>
      <c r="E44" s="86"/>
      <c r="F44" s="86"/>
      <c r="G44" s="90"/>
    </row>
    <row r="45" spans="1:9" ht="19.149999999999999" customHeight="1" x14ac:dyDescent="0.25">
      <c r="A45" s="76">
        <v>42</v>
      </c>
      <c r="B45" s="75" t="s">
        <v>41</v>
      </c>
      <c r="C45" s="85">
        <v>8542</v>
      </c>
      <c r="D45" s="85"/>
      <c r="E45" s="86"/>
      <c r="F45" s="86"/>
      <c r="G45" s="86"/>
    </row>
    <row r="46" spans="1:9" ht="19.149999999999999" customHeight="1" x14ac:dyDescent="0.25">
      <c r="A46" s="74"/>
      <c r="B46" s="73" t="s">
        <v>75</v>
      </c>
      <c r="C46" s="83">
        <f>C47</f>
        <v>777956</v>
      </c>
      <c r="D46" s="83">
        <f>D47</f>
        <v>1722821</v>
      </c>
      <c r="E46" s="84">
        <f>E47</f>
        <v>904500</v>
      </c>
      <c r="F46" s="84">
        <f>F47</f>
        <v>180000</v>
      </c>
      <c r="G46" s="84">
        <f>G47</f>
        <v>180000</v>
      </c>
    </row>
    <row r="47" spans="1:9" ht="17.649999999999999" customHeight="1" x14ac:dyDescent="0.25">
      <c r="A47" s="74">
        <v>52</v>
      </c>
      <c r="B47" s="73" t="s">
        <v>76</v>
      </c>
      <c r="C47" s="83">
        <f>C48+C51</f>
        <v>777956</v>
      </c>
      <c r="D47" s="83">
        <f>D48</f>
        <v>1722821</v>
      </c>
      <c r="E47" s="84">
        <f>E48+E51</f>
        <v>904500</v>
      </c>
      <c r="F47" s="84">
        <f>F48+F51</f>
        <v>180000</v>
      </c>
      <c r="G47" s="84">
        <f>G48+G51</f>
        <v>180000</v>
      </c>
    </row>
    <row r="48" spans="1:9" ht="17.100000000000001" customHeight="1" x14ac:dyDescent="0.25">
      <c r="A48" s="76">
        <v>3</v>
      </c>
      <c r="B48" s="75" t="s">
        <v>34</v>
      </c>
      <c r="C48" s="85">
        <f>C49+C50</f>
        <v>775355</v>
      </c>
      <c r="D48" s="85">
        <f>D49+D50+D51</f>
        <v>1722821</v>
      </c>
      <c r="E48" s="86">
        <f>E49+E50</f>
        <v>904500</v>
      </c>
      <c r="F48" s="86">
        <f>F49+F50</f>
        <v>180000</v>
      </c>
      <c r="G48" s="90">
        <f>G49+G50</f>
        <v>180000</v>
      </c>
    </row>
    <row r="49" spans="1:7" ht="17.100000000000001" customHeight="1" x14ac:dyDescent="0.25">
      <c r="A49" s="79">
        <v>31</v>
      </c>
      <c r="B49" s="75" t="s">
        <v>35</v>
      </c>
      <c r="C49" s="85">
        <v>135896</v>
      </c>
      <c r="D49" s="85">
        <v>766420</v>
      </c>
      <c r="E49" s="86">
        <v>354500</v>
      </c>
      <c r="F49" s="86">
        <v>165000</v>
      </c>
      <c r="G49" s="90">
        <v>165000</v>
      </c>
    </row>
    <row r="50" spans="1:7" x14ac:dyDescent="0.25">
      <c r="A50" s="76">
        <v>32</v>
      </c>
      <c r="B50" s="75" t="s">
        <v>36</v>
      </c>
      <c r="C50" s="91">
        <v>639459</v>
      </c>
      <c r="D50" s="91">
        <v>856699</v>
      </c>
      <c r="E50" s="92">
        <v>550000</v>
      </c>
      <c r="F50" s="92">
        <v>15000</v>
      </c>
      <c r="G50" s="92">
        <v>15000</v>
      </c>
    </row>
    <row r="51" spans="1:7" x14ac:dyDescent="0.25">
      <c r="A51" s="76">
        <v>34</v>
      </c>
      <c r="B51" s="75" t="s">
        <v>39</v>
      </c>
      <c r="C51" s="91">
        <f>C52</f>
        <v>2601</v>
      </c>
      <c r="D51" s="91">
        <v>99702</v>
      </c>
      <c r="E51" s="92">
        <f>E52</f>
        <v>0</v>
      </c>
      <c r="F51" s="92">
        <f>F52</f>
        <v>0</v>
      </c>
      <c r="G51" s="92">
        <f>G52</f>
        <v>0</v>
      </c>
    </row>
    <row r="52" spans="1:7" x14ac:dyDescent="0.25">
      <c r="A52" s="76">
        <v>4</v>
      </c>
      <c r="B52" s="75" t="s">
        <v>41</v>
      </c>
      <c r="C52" s="91">
        <v>2601</v>
      </c>
      <c r="D52" s="91"/>
      <c r="E52" s="92"/>
      <c r="F52" s="92"/>
      <c r="G52" s="92"/>
    </row>
    <row r="53" spans="1:7" x14ac:dyDescent="0.25">
      <c r="A53" s="74"/>
      <c r="B53" s="73" t="s">
        <v>77</v>
      </c>
      <c r="C53" s="93">
        <f>C54</f>
        <v>16656</v>
      </c>
      <c r="D53" s="93">
        <f>D54</f>
        <v>5700</v>
      </c>
      <c r="E53" s="94">
        <f>E54</f>
        <v>5000</v>
      </c>
      <c r="F53" s="94">
        <f>F54</f>
        <v>7000</v>
      </c>
      <c r="G53" s="94">
        <f>G54</f>
        <v>7000</v>
      </c>
    </row>
    <row r="54" spans="1:7" x14ac:dyDescent="0.25">
      <c r="A54" s="74">
        <v>61</v>
      </c>
      <c r="B54" s="73" t="s">
        <v>77</v>
      </c>
      <c r="C54" s="93">
        <f>C55+C57</f>
        <v>16656</v>
      </c>
      <c r="D54" s="93">
        <f>D55+D57</f>
        <v>5700</v>
      </c>
      <c r="E54" s="94">
        <f>E55+E57</f>
        <v>5000</v>
      </c>
      <c r="F54" s="94">
        <f>F55+F57</f>
        <v>7000</v>
      </c>
      <c r="G54" s="94">
        <f>G55+G57</f>
        <v>7000</v>
      </c>
    </row>
    <row r="55" spans="1:7" x14ac:dyDescent="0.25">
      <c r="A55" s="76">
        <v>3</v>
      </c>
      <c r="B55" s="75" t="s">
        <v>34</v>
      </c>
      <c r="C55" s="91">
        <f>C56</f>
        <v>8180</v>
      </c>
      <c r="D55" s="91">
        <f>D56</f>
        <v>5700</v>
      </c>
      <c r="E55" s="92">
        <f>E56</f>
        <v>5000</v>
      </c>
      <c r="F55" s="92">
        <f>F56</f>
        <v>7000</v>
      </c>
      <c r="G55" s="92">
        <f>G56</f>
        <v>7000</v>
      </c>
    </row>
    <row r="56" spans="1:7" x14ac:dyDescent="0.25">
      <c r="A56" s="76">
        <v>32</v>
      </c>
      <c r="B56" s="75" t="s">
        <v>36</v>
      </c>
      <c r="C56" s="91">
        <v>8180</v>
      </c>
      <c r="D56" s="91">
        <v>5700</v>
      </c>
      <c r="E56" s="92">
        <v>5000</v>
      </c>
      <c r="F56" s="92">
        <v>7000</v>
      </c>
      <c r="G56" s="92">
        <v>7000</v>
      </c>
    </row>
    <row r="57" spans="1:7" x14ac:dyDescent="0.25">
      <c r="A57" s="76">
        <v>4</v>
      </c>
      <c r="B57" s="75" t="s">
        <v>39</v>
      </c>
      <c r="C57" s="91">
        <f>C58</f>
        <v>8476</v>
      </c>
      <c r="D57" s="91">
        <f>D58</f>
        <v>0</v>
      </c>
      <c r="E57" s="92">
        <f>E58</f>
        <v>0</v>
      </c>
      <c r="F57" s="92">
        <f>F58</f>
        <v>0</v>
      </c>
      <c r="G57" s="92">
        <f>G58</f>
        <v>0</v>
      </c>
    </row>
    <row r="58" spans="1:7" x14ac:dyDescent="0.25">
      <c r="A58" s="76">
        <v>42</v>
      </c>
      <c r="B58" s="75" t="s">
        <v>41</v>
      </c>
      <c r="C58" s="91">
        <v>8476</v>
      </c>
      <c r="D58" s="91"/>
      <c r="E58" s="92"/>
      <c r="F58" s="92"/>
      <c r="G58" s="92"/>
    </row>
    <row r="62" spans="1:7" x14ac:dyDescent="0.25">
      <c r="B62" s="1" t="s">
        <v>95</v>
      </c>
      <c r="D62" s="1" t="s">
        <v>93</v>
      </c>
    </row>
    <row r="63" spans="1:7" x14ac:dyDescent="0.25">
      <c r="B63" s="1" t="s">
        <v>96</v>
      </c>
      <c r="D63" s="1" t="s">
        <v>94</v>
      </c>
    </row>
  </sheetData>
  <mergeCells count="3">
    <mergeCell ref="A2:G2"/>
    <mergeCell ref="A4:B4"/>
    <mergeCell ref="B1:C1"/>
  </mergeCells>
  <pageMargins left="0.7" right="0.7" top="0.75" bottom="0.75" header="0.511811023622047" footer="0.511811023622047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SAŽETAK</vt:lpstr>
      <vt:lpstr> Račun prihoda i rashoda-ekonom</vt:lpstr>
      <vt:lpstr> Račun prihoda i rashoda-izvori</vt:lpstr>
      <vt:lpstr> Račun rashoda-funkcija</vt:lpstr>
      <vt:lpstr> Račun financiranja-ekonomska</vt:lpstr>
      <vt:lpstr>POSEBNI DIO</vt:lpstr>
      <vt:lpstr>' Račun financiranja-ekonomska'!Podrucje_ispisa</vt:lpstr>
      <vt:lpstr>' Račun prihoda i rashoda-ekonom'!Podrucje_ispisa</vt:lpstr>
      <vt:lpstr>' Račun prihoda i rashoda-izvori'!Podrucje_ispisa</vt:lpstr>
      <vt:lpstr>' Račun rashoda-funkcija'!Podrucje_ispisa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Marija Lacković</dc:creator>
  <dc:description/>
  <cp:lastModifiedBy>Marijana</cp:lastModifiedBy>
  <cp:revision>66</cp:revision>
  <cp:lastPrinted>2024-07-29T11:26:17Z</cp:lastPrinted>
  <dcterms:created xsi:type="dcterms:W3CDTF">2022-08-12T12:51:27Z</dcterms:created>
  <dcterms:modified xsi:type="dcterms:W3CDTF">2024-07-29T11:30:15Z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14. Format izgleda financijskog plana proračunskog korisnika.xlsx</vt:lpwstr>
  </property>
</Properties>
</file>